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0370" yWindow="-120" windowWidth="20730" windowHeight="11760" activeTab="3"/>
  </bookViews>
  <sheets>
    <sheet name="10-4 (021)" sheetId="3" r:id="rId1"/>
    <sheet name="10-4 (22)" sheetId="5" r:id="rId2"/>
    <sheet name="10-4 (Sub_18)" sheetId="6" r:id="rId3"/>
    <sheet name="10-4 (029)" sheetId="1" r:id="rId4"/>
  </sheets>
  <definedNames>
    <definedName name="_xlnm._FilterDatabase" localSheetId="2" hidden="1">'10-4 (Sub_18)'!$B$10:$R$11</definedName>
    <definedName name="_xlnm.Print_Area" localSheetId="0">'10-4 (021)'!$A$1:$Q$27</definedName>
    <definedName name="_xlnm.Print_Area" localSheetId="3">'10-4 (029)'!$A$1:$R$49</definedName>
    <definedName name="_xlnm.Print_Area" localSheetId="1">'10-4 (22)'!$B$1:$R$29</definedName>
    <definedName name="_xlnm.Print_Area" localSheetId="2">'10-4 (Sub_18)'!$B$1:$R$49</definedName>
    <definedName name="_xlnm.Print_Titles" localSheetId="3">'10-4 (029)'!$1:$10</definedName>
    <definedName name="_xlnm.Print_Titles" localSheetId="2">'10-4 (Sub_18)'!$1:$10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7" i="6"/>
  <c r="P38"/>
  <c r="Q38" s="1"/>
  <c r="R38" s="1"/>
  <c r="P39"/>
  <c r="Q39" s="1"/>
  <c r="R39" s="1"/>
  <c r="P36"/>
  <c r="Q36" s="1"/>
  <c r="R36" s="1"/>
  <c r="Q37"/>
  <c r="R37" s="1"/>
  <c r="B12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P17"/>
  <c r="P34"/>
  <c r="Q34" s="1"/>
  <c r="R34" s="1"/>
  <c r="Q35"/>
  <c r="R35" s="1"/>
  <c r="P40" i="1"/>
  <c r="Q40" s="1"/>
  <c r="O17" i="3"/>
  <c r="Q17" i="6" l="1"/>
  <c r="R17" s="1"/>
  <c r="R40" i="1"/>
  <c r="Q33" i="6" l="1"/>
  <c r="R33" s="1"/>
  <c r="Q32"/>
  <c r="R32" s="1"/>
  <c r="Q31"/>
  <c r="R31" s="1"/>
  <c r="P39" i="1"/>
  <c r="Q39" s="1"/>
  <c r="R39" s="1"/>
  <c r="P38"/>
  <c r="Q38" s="1"/>
  <c r="Q28" i="6"/>
  <c r="R28" s="1"/>
  <c r="Q29"/>
  <c r="R29" s="1"/>
  <c r="Q30"/>
  <c r="R30" s="1"/>
  <c r="Q27"/>
  <c r="R27" s="1"/>
  <c r="R38" i="1" l="1"/>
  <c r="O16" i="3" l="1"/>
  <c r="Q16" s="1"/>
  <c r="P36" i="1" l="1"/>
  <c r="Q36" s="1"/>
  <c r="P37"/>
  <c r="Q37" s="1"/>
  <c r="R37" s="1"/>
  <c r="P18" i="5"/>
  <c r="R18" s="1"/>
  <c r="R36" i="1" l="1"/>
  <c r="P17" i="5" l="1"/>
  <c r="R17" s="1"/>
  <c r="P14" i="1" l="1"/>
  <c r="Q14" s="1"/>
  <c r="P15"/>
  <c r="Q15" s="1"/>
  <c r="R15" s="1"/>
  <c r="P16"/>
  <c r="Q16" s="1"/>
  <c r="P17"/>
  <c r="Q17" s="1"/>
  <c r="P18"/>
  <c r="Q18" s="1"/>
  <c r="P19"/>
  <c r="Q19" s="1"/>
  <c r="R19" s="1"/>
  <c r="P20"/>
  <c r="Q20" s="1"/>
  <c r="P21"/>
  <c r="Q21" s="1"/>
  <c r="P22"/>
  <c r="Q22" s="1"/>
  <c r="P23"/>
  <c r="Q23" s="1"/>
  <c r="R23" s="1"/>
  <c r="P24"/>
  <c r="Q24" s="1"/>
  <c r="P25"/>
  <c r="Q25" s="1"/>
  <c r="P26"/>
  <c r="Q26" s="1"/>
  <c r="P27"/>
  <c r="Q27" s="1"/>
  <c r="R27" s="1"/>
  <c r="P28"/>
  <c r="P29"/>
  <c r="Q29" s="1"/>
  <c r="R29" s="1"/>
  <c r="P30"/>
  <c r="Q30" s="1"/>
  <c r="P31"/>
  <c r="Q31" s="1"/>
  <c r="R31" s="1"/>
  <c r="P32"/>
  <c r="Q32" s="1"/>
  <c r="P33"/>
  <c r="Q33" s="1"/>
  <c r="R33" s="1"/>
  <c r="P34"/>
  <c r="Q34" s="1"/>
  <c r="R34" s="1"/>
  <c r="P35"/>
  <c r="Q35" s="1"/>
  <c r="R16" l="1"/>
  <c r="R20"/>
  <c r="Q28"/>
  <c r="R28" s="1"/>
  <c r="R24"/>
  <c r="R17"/>
  <c r="R25"/>
  <c r="R21"/>
  <c r="R35"/>
  <c r="R32"/>
  <c r="R30"/>
  <c r="R26"/>
  <c r="R22"/>
  <c r="R18"/>
  <c r="R14"/>
  <c r="P11"/>
  <c r="P12"/>
  <c r="P13"/>
  <c r="Q13" s="1"/>
  <c r="R13" l="1"/>
  <c r="Q12"/>
  <c r="R12" s="1"/>
  <c r="Q11"/>
  <c r="R11" s="1"/>
</calcChain>
</file>

<file path=xl/sharedStrings.xml><?xml version="1.0" encoding="utf-8"?>
<sst xmlns="http://schemas.openxmlformats.org/spreadsheetml/2006/main" count="840" uniqueCount="123">
  <si>
    <t>Unidad para el Desarrollo de Vivienda Popular  -UDEVIPO-</t>
  </si>
  <si>
    <t>Departamento Administrativo</t>
  </si>
  <si>
    <t>Sección de Recursos Humanos</t>
  </si>
  <si>
    <t>(Artículo 10, numeral 4, Ley de Acceso a la Información Pública)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</si>
  <si>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</si>
  <si>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</si>
  <si>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</si>
  <si>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</si>
  <si>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</si>
  <si>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</si>
  <si>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</si>
  <si>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</si>
  <si>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</si>
  <si>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</si>
  <si>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Ingresos</t>
  </si>
  <si>
    <t>Total Descuentos</t>
  </si>
  <si>
    <t>Liquido</t>
  </si>
  <si>
    <t>-</t>
  </si>
  <si>
    <t>SERVICIOS PROFESIONALES</t>
  </si>
  <si>
    <t>HANZ ABRAHAM PÉREZ CALDERÓN</t>
  </si>
  <si>
    <t>GUSTAVO ADOLFO PEREZ TURCIOS</t>
  </si>
  <si>
    <t>ERICK ALBERTO PÉREZ VALENZUELA</t>
  </si>
  <si>
    <t>SERVICIOS TÉCNICOS</t>
  </si>
  <si>
    <t>EN EL DEPARTAMENTO DE PLANIFICACIÓN, PROGRAMACION Y ACCESO A LA INFORMACION PUBLICA</t>
  </si>
  <si>
    <t>EN EL DEPARTAMENTO FINANCIERO</t>
  </si>
  <si>
    <t>EN EL DEPARTAMENTO ADMINISTRATIVO</t>
  </si>
  <si>
    <t>Compelemento por Antigüedad</t>
  </si>
  <si>
    <t>Dietas</t>
  </si>
  <si>
    <t>Sueldo Base</t>
  </si>
  <si>
    <t>Bonificacion Profesional</t>
  </si>
  <si>
    <t>Gastos Funerarios</t>
  </si>
  <si>
    <t>EDNA YANIRA FLORES HERNÁNDEZ</t>
  </si>
  <si>
    <t>AZOLANCH PIERINA MONTUFAR GALINDO</t>
  </si>
  <si>
    <t>ZULEMA IVONE CEBALLOS CONTRERAS DE SAGASTUME</t>
  </si>
  <si>
    <t>DIEGO ALEJANDRO HERNÁNDEZ OROZCO</t>
  </si>
  <si>
    <t>RAMIRO ESPAÑA AQUINO</t>
  </si>
  <si>
    <t>PEDRO ARMANDO DE JESUS CELADA AROCHE</t>
  </si>
  <si>
    <t>JHOSSTTEN ARNOLDO ECHEVERRIA ORELLANA</t>
  </si>
  <si>
    <t>BRAYAN RONALDO BARRERA CARIAS</t>
  </si>
  <si>
    <t>CARLOS HUMBERTO CASTILLO BROCKE</t>
  </si>
  <si>
    <t>ROMEO DE JESUS HERRERA DEL CID</t>
  </si>
  <si>
    <t>BRENDA ARACELI ORDOÑEZ QUIJIVIX</t>
  </si>
  <si>
    <t>DAVID ESTUARDO OZAETA GARCÍA</t>
  </si>
  <si>
    <t>CARLOS ALBERTO GARCIA BARILLAS</t>
  </si>
  <si>
    <t>OBDULIO RAMOS ESTRADA</t>
  </si>
  <si>
    <t>HÉCTOR CIRILO VELÁSQUEZ DE LEÓN</t>
  </si>
  <si>
    <t>ANGÉLICA PETRONA CHACAJ LÓPEZ</t>
  </si>
  <si>
    <t>JORGE ANTONIO MORALES COLÍNDRES</t>
  </si>
  <si>
    <t>ELDER JOSUÉ RAYMUNDO SUMALÉ</t>
  </si>
  <si>
    <t>LUIS AROLDO PIEDRASANTA SOTO</t>
  </si>
  <si>
    <t>BYRON ROLANDO AGUILAR MOSCOSO</t>
  </si>
  <si>
    <t>PEDRO FRANCISCO GÓMEZ CHAVEZ</t>
  </si>
  <si>
    <t>ALFREDO HUIT HERNANDEZ</t>
  </si>
  <si>
    <t>VICTOR MANUEL AQUECHE LÓPEZ</t>
  </si>
  <si>
    <t>MARVIN ADOLFO GUAMUCH QUELEX</t>
  </si>
  <si>
    <t>SERVICIOS  TÉCNICOS</t>
  </si>
  <si>
    <t>EN EL DEPARTAMENTO DE CATASTRO</t>
  </si>
  <si>
    <t>EN EL DEPARTAMENTO DE ARCHIVO</t>
  </si>
  <si>
    <t>EN EL DEPARTAMENTO DE AUDITORIA INTERNA</t>
  </si>
  <si>
    <t>EN EL DEPARTAMENTO DE CARTERA</t>
  </si>
  <si>
    <t>EN LA COORDINACIÓN GENERAL</t>
  </si>
  <si>
    <t>EN EL DEPARTAMENTO FINANCIERO,</t>
  </si>
  <si>
    <t>EN EL DEPARTAMENTO JURÍDICO</t>
  </si>
  <si>
    <t>EN EL DEPARTAMENTO DE PROYECTOS</t>
  </si>
  <si>
    <t>EN LA SECCIÓN DE RECURSOS HUMANOS</t>
  </si>
  <si>
    <t>EN EL DEPARTAMENTO SOCIAL</t>
  </si>
  <si>
    <t>EN  EL DEPARTAMENTO SOCIAL</t>
  </si>
  <si>
    <t>Unidad para el Desarrollo de Vivienda Popular -UDEVIPO-</t>
  </si>
  <si>
    <t>Bono Monetario</t>
  </si>
  <si>
    <t>Bonificación Incentivo 66-2000</t>
  </si>
  <si>
    <t>Sandra Leticia Zavala Escarate</t>
  </si>
  <si>
    <t>Director Ejecutivo IV</t>
  </si>
  <si>
    <t>Dirección General</t>
  </si>
  <si>
    <t>JOSUÉ PEINADO ESTRADA</t>
  </si>
  <si>
    <t>EN EL DEPARTMAENTO ADMINISTRATIVO</t>
  </si>
  <si>
    <t>EN EL ARCHIVO GENERAL</t>
  </si>
  <si>
    <t>Gladys Lissette Chajon Aguilar</t>
  </si>
  <si>
    <t>Jefe de Archivo</t>
  </si>
  <si>
    <t>Archivo General</t>
  </si>
  <si>
    <t xml:space="preserve"> </t>
  </si>
  <si>
    <t>DEPARTAMENTO SOCIAL</t>
  </si>
  <si>
    <t>Total 
Ingresos</t>
  </si>
  <si>
    <t>Complemento por Antigüedad</t>
  </si>
  <si>
    <t>ESTUARDO ALEXANDER PEREZ RAMIREZ</t>
  </si>
  <si>
    <t>EDWIN ALEJANDRO FERNANDEZ PELLECER</t>
  </si>
  <si>
    <t>MARTA ELENA ESTRADA GODOY DE FURLÁN</t>
  </si>
  <si>
    <t>MARIA ALEJANDRA GARCIA NAJERA</t>
  </si>
  <si>
    <t>RUDY JAVIER VASQUEZ CASTELLANOS</t>
  </si>
  <si>
    <t>LUIS ALBERTO 
PINEDA ORTEGA</t>
  </si>
  <si>
    <t>MARDOQUEO 
HILARIO MARTÍN</t>
  </si>
  <si>
    <t>CESIL INES 
LÓPEZ CARDONA DE CUTÉ</t>
  </si>
  <si>
    <t>MANOLO JONHAN 
CAMEY OLÁ</t>
  </si>
  <si>
    <t>JUAN FRANCISCO
RODAS FLORES</t>
  </si>
  <si>
    <t>WENDY LORENA 
MOLINA REYES</t>
  </si>
  <si>
    <t>WILLSON EVELIO 
CANEL ALVARADO</t>
  </si>
  <si>
    <t>RAFAEL ANGEL 
ZAMORA ARRIAZA</t>
  </si>
  <si>
    <t>ROLANDO ANDRE 
HUEZO ROSALES</t>
  </si>
  <si>
    <t>LEYLAND HILENY 
ZELADA ESTRADA</t>
  </si>
  <si>
    <t>NANCY ODETH 
PAZ ALEGRÍA</t>
  </si>
  <si>
    <t>MARTHA CECILIA 
QUINA XIGUAC</t>
  </si>
  <si>
    <t xml:space="preserve"> ALMA LETICIA 
CANAHUI GALICIA</t>
  </si>
  <si>
    <t>IRMA YADIRA 
GODINEZ CORDON</t>
  </si>
  <si>
    <t>HELEN JANNETTE 
GARCIA OSCAR</t>
  </si>
  <si>
    <t>Pedro Abimael Gomez Vasquez</t>
  </si>
  <si>
    <t>Departamento Financiero</t>
  </si>
  <si>
    <t>Encargado Fondo Rotativo</t>
  </si>
  <si>
    <t>MARDI AIDE 
CHUTAN MARTINEZ</t>
  </si>
  <si>
    <t>CRYSTOPHER LANNER MORALES GUZMAN</t>
  </si>
  <si>
    <t>FRANK DIONISIO VILLEGAS MONTERROSO</t>
  </si>
  <si>
    <t>MARVIN EMANUEL MARCOS TZALOJ</t>
  </si>
  <si>
    <t>MARIO JOSE HUINAC BARRIOS</t>
  </si>
  <si>
    <t>SERVICIOS TECNICOS</t>
  </si>
  <si>
    <t>JOSÉ LUIS GIRÓN ZACARÍAS</t>
  </si>
  <si>
    <t xml:space="preserve">EN EL DEPARTAMENTO JURIDICO </t>
  </si>
  <si>
    <t>CAROLINA DEL ROSARIO HERNANDEZ DONIS</t>
  </si>
  <si>
    <t xml:space="preserve">MONICA ALEJANDRA DIONICIO DE LEON </t>
  </si>
  <si>
    <t>KARIN ISABEL VASQUEZ LOPEZ</t>
  </si>
  <si>
    <t>MONICA GUISELA RODRIGUEZ ORTEGA DE SANTOS</t>
  </si>
  <si>
    <t>NOVIEMBRE 2021 - Renglón Presupuestario 021</t>
  </si>
  <si>
    <t>---------</t>
  </si>
  <si>
    <t>NOVIEMBRE 2021 - Renglón Presupuestario 022</t>
  </si>
  <si>
    <t>NOVIEMBRE 2021 - Renglón Presupuestario Sub Grupo 18</t>
  </si>
  <si>
    <t>NOVIEMBRE 2021 - Renglón Presupuestario 029</t>
  </si>
</sst>
</file>

<file path=xl/styles.xml><?xml version="1.0" encoding="utf-8"?>
<styleSheet xmlns="http://schemas.openxmlformats.org/spreadsheetml/2006/main">
  <numFmts count="2">
    <numFmt numFmtId="44" formatCode="_-&quot;Q&quot;* #,##0.00_-;\-&quot;Q&quot;* #,##0.00_-;_-&quot;Q&quot;* &quot;-&quot;??_-;_-@_-"/>
    <numFmt numFmtId="164" formatCode="_-[$Q-100A]* #,##0.00_-;\-[$Q-100A]* #,##0.00_-;_-[$Q-100A]* &quot;-&quot;??_-;_-@_-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0" fillId="0" borderId="0"/>
  </cellStyleXfs>
  <cellXfs count="39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164" fontId="8" fillId="0" borderId="5" xfId="1" applyNumberFormat="1" applyFont="1" applyBorder="1" applyAlignment="1">
      <alignment horizontal="center" vertical="center" wrapText="1"/>
    </xf>
    <xf numFmtId="164" fontId="8" fillId="3" borderId="5" xfId="1" applyNumberFormat="1" applyFont="1" applyFill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0" borderId="0" xfId="0" applyFont="1"/>
    <xf numFmtId="0" fontId="8" fillId="0" borderId="7" xfId="0" applyFont="1" applyBorder="1" applyAlignment="1">
      <alignment horizontal="center" vertical="center" wrapText="1"/>
    </xf>
    <xf numFmtId="164" fontId="0" fillId="0" borderId="0" xfId="0" applyNumberFormat="1"/>
    <xf numFmtId="0" fontId="8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309562</xdr:colOff>
      <xdr:row>1</xdr:row>
      <xdr:rowOff>47625</xdr:rowOff>
    </xdr:from>
    <xdr:to>
      <xdr:col>5</xdr:col>
      <xdr:colOff>499184</xdr:colOff>
      <xdr:row>7</xdr:row>
      <xdr:rowOff>6803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9562" y="238125"/>
          <a:ext cx="4650965" cy="1102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936050</xdr:colOff>
      <xdr:row>1</xdr:row>
      <xdr:rowOff>114300</xdr:rowOff>
    </xdr:from>
    <xdr:to>
      <xdr:col>16</xdr:col>
      <xdr:colOff>198293</xdr:colOff>
      <xdr:row>10</xdr:row>
      <xdr:rowOff>96455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442250" y="304800"/>
          <a:ext cx="2234043" cy="1887155"/>
        </a:xfrm>
        <a:prstGeom prst="rect">
          <a:avLst/>
        </a:prstGeom>
      </xdr:spPr>
    </xdr:pic>
    <xdr:clientData/>
  </xdr:twoCellAnchor>
  <xdr:twoCellAnchor>
    <xdr:from>
      <xdr:col>4</xdr:col>
      <xdr:colOff>244929</xdr:colOff>
      <xdr:row>18</xdr:row>
      <xdr:rowOff>146432</xdr:rowOff>
    </xdr:from>
    <xdr:to>
      <xdr:col>9</xdr:col>
      <xdr:colOff>306655</xdr:colOff>
      <xdr:row>26</xdr:row>
      <xdr:rowOff>26692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pSpPr/>
      </xdr:nvGrpSpPr>
      <xdr:grpSpPr>
        <a:xfrm>
          <a:off x="4664529" y="4870832"/>
          <a:ext cx="4481326" cy="1404260"/>
          <a:chOff x="7059386" y="5779078"/>
          <a:chExt cx="4208689" cy="140426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xmlns="" id="{00000000-0008-0000-01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11" name="Imagen 10" descr="E:\Carta 1.jpg">
            <a:extLst>
              <a:ext uri="{FF2B5EF4-FFF2-40B4-BE49-F238E27FC236}">
                <a16:creationId xmlns:a16="http://schemas.microsoft.com/office/drawing/2014/main" xmlns="" id="{00000000-0008-0000-0100-00000B000000}"/>
              </a:ext>
            </a:extLst>
          </xdr:cNvPr>
          <xdr:cNvPicPr/>
        </xdr:nvPicPr>
        <xdr:blipFill rotWithShape="1"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xmlns="" id="{00000000-0008-0000-0100-00000C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xmlns="" id="{00000000-0008-0000-0100-00000D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2</xdr:row>
      <xdr:rowOff>23813</xdr:rowOff>
    </xdr:from>
    <xdr:to>
      <xdr:col>5</xdr:col>
      <xdr:colOff>336500</xdr:colOff>
      <xdr:row>7</xdr:row>
      <xdr:rowOff>173491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" y="404813"/>
          <a:ext cx="4654967" cy="1102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873209</xdr:colOff>
      <xdr:row>1</xdr:row>
      <xdr:rowOff>17319</xdr:rowOff>
    </xdr:from>
    <xdr:to>
      <xdr:col>17</xdr:col>
      <xdr:colOff>267071</xdr:colOff>
      <xdr:row>10</xdr:row>
      <xdr:rowOff>6605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498164" y="207819"/>
          <a:ext cx="2234043" cy="1887155"/>
        </a:xfrm>
        <a:prstGeom prst="rect">
          <a:avLst/>
        </a:prstGeom>
      </xdr:spPr>
    </xdr:pic>
    <xdr:clientData/>
  </xdr:twoCellAnchor>
  <xdr:twoCellAnchor>
    <xdr:from>
      <xdr:col>6</xdr:col>
      <xdr:colOff>813954</xdr:colOff>
      <xdr:row>21</xdr:row>
      <xdr:rowOff>20257</xdr:rowOff>
    </xdr:from>
    <xdr:to>
      <xdr:col>11</xdr:col>
      <xdr:colOff>41934</xdr:colOff>
      <xdr:row>28</xdr:row>
      <xdr:rowOff>91017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pSpPr/>
      </xdr:nvGrpSpPr>
      <xdr:grpSpPr>
        <a:xfrm>
          <a:off x="6477058" y="4860775"/>
          <a:ext cx="4520110" cy="1365198"/>
          <a:chOff x="7059386" y="5779078"/>
          <a:chExt cx="4208689" cy="140426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xmlns="" id="{00000000-0008-0000-02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200-000009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xmlns="" id="{00000000-0008-0000-02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457696</xdr:rowOff>
    </xdr:from>
    <xdr:to>
      <xdr:col>7</xdr:col>
      <xdr:colOff>234509</xdr:colOff>
      <xdr:row>1</xdr:row>
      <xdr:rowOff>457696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2810" y="457696"/>
          <a:ext cx="5539247" cy="1298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145846</xdr:colOff>
      <xdr:row>0</xdr:row>
      <xdr:rowOff>415635</xdr:rowOff>
    </xdr:from>
    <xdr:to>
      <xdr:col>17</xdr:col>
      <xdr:colOff>704805</xdr:colOff>
      <xdr:row>3</xdr:row>
      <xdr:rowOff>224608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6546164" y="415635"/>
          <a:ext cx="2234043" cy="1887155"/>
        </a:xfrm>
        <a:prstGeom prst="rect">
          <a:avLst/>
        </a:prstGeom>
      </xdr:spPr>
    </xdr:pic>
    <xdr:clientData/>
  </xdr:twoCellAnchor>
  <xdr:twoCellAnchor>
    <xdr:from>
      <xdr:col>5</xdr:col>
      <xdr:colOff>365721</xdr:colOff>
      <xdr:row>41</xdr:row>
      <xdr:rowOff>61011</xdr:rowOff>
    </xdr:from>
    <xdr:to>
      <xdr:col>10</xdr:col>
      <xdr:colOff>498339</xdr:colOff>
      <xdr:row>48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pSpPr/>
      </xdr:nvGrpSpPr>
      <xdr:grpSpPr>
        <a:xfrm>
          <a:off x="5128221" y="19155835"/>
          <a:ext cx="3528000" cy="1272489"/>
          <a:chOff x="7059386" y="5779079"/>
          <a:chExt cx="4208689" cy="140426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9327574" y="5779079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xmlns="" id="{00000000-0008-0000-03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300-000009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xmlns="" id="{00000000-0008-0000-03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6</xdr:col>
      <xdr:colOff>900804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6105" y="163286"/>
          <a:ext cx="5930361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772764</xdr:colOff>
      <xdr:row>0</xdr:row>
      <xdr:rowOff>304800</xdr:rowOff>
    </xdr:from>
    <xdr:to>
      <xdr:col>17</xdr:col>
      <xdr:colOff>261829</xdr:colOff>
      <xdr:row>4</xdr:row>
      <xdr:rowOff>20255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6431864" y="304800"/>
          <a:ext cx="2234043" cy="1887155"/>
        </a:xfrm>
        <a:prstGeom prst="rect">
          <a:avLst/>
        </a:prstGeom>
      </xdr:spPr>
    </xdr:pic>
    <xdr:clientData/>
  </xdr:twoCellAnchor>
  <xdr:twoCellAnchor>
    <xdr:from>
      <xdr:col>6</xdr:col>
      <xdr:colOff>97025</xdr:colOff>
      <xdr:row>40</xdr:row>
      <xdr:rowOff>82828</xdr:rowOff>
    </xdr:from>
    <xdr:to>
      <xdr:col>10</xdr:col>
      <xdr:colOff>344578</xdr:colOff>
      <xdr:row>48</xdr:row>
      <xdr:rowOff>111250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pSpPr/>
      </xdr:nvGrpSpPr>
      <xdr:grpSpPr>
        <a:xfrm>
          <a:off x="4967199" y="19679480"/>
          <a:ext cx="3568879" cy="1552422"/>
          <a:chOff x="7059386" y="5779078"/>
          <a:chExt cx="4208689" cy="140426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xmlns="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xmlns="" id="{00000000-0008-0000-04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400-000009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xmlns="" id="{00000000-0008-0000-04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20"/>
  <sheetViews>
    <sheetView showGridLines="0" view="pageLayout" zoomScale="25" zoomScaleNormal="25" zoomScaleSheetLayoutView="115" zoomScalePageLayoutView="25" workbookViewId="0">
      <selection activeCell="A16" sqref="A16:C17"/>
    </sheetView>
  </sheetViews>
  <sheetFormatPr baseColWidth="10" defaultRowHeight="15"/>
  <cols>
    <col min="1" max="1" width="8.7109375" customWidth="1"/>
    <col min="2" max="2" width="19.28515625" customWidth="1"/>
    <col min="3" max="3" width="15" customWidth="1"/>
    <col min="4" max="4" width="18.28515625" customWidth="1"/>
    <col min="5" max="5" width="6" bestFit="1" customWidth="1"/>
    <col min="6" max="6" width="14" customWidth="1"/>
    <col min="7" max="7" width="16.42578125" bestFit="1" customWidth="1"/>
    <col min="8" max="8" width="13.28515625" bestFit="1" customWidth="1"/>
    <col min="9" max="9" width="12.140625" bestFit="1" customWidth="1"/>
    <col min="10" max="10" width="14.140625" customWidth="1"/>
    <col min="11" max="11" width="8.85546875" bestFit="1" customWidth="1"/>
    <col min="12" max="12" width="13.42578125" customWidth="1"/>
    <col min="13" max="13" width="11.7109375" bestFit="1" customWidth="1"/>
    <col min="14" max="14" width="16.5703125" customWidth="1"/>
    <col min="15" max="15" width="14.5703125" customWidth="1"/>
    <col min="16" max="16" width="12.85546875" bestFit="1" customWidth="1"/>
    <col min="17" max="17" width="13.85546875" customWidth="1"/>
    <col min="18" max="18" width="16.5703125" customWidth="1"/>
  </cols>
  <sheetData>
    <row r="9" spans="1:17" ht="26.25" customHeight="1">
      <c r="A9" s="29" t="s">
        <v>67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7" ht="18.75">
      <c r="A10" s="31" t="s">
        <v>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8.75">
      <c r="A11" s="31" t="s">
        <v>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5.75">
      <c r="A12" s="32" t="s">
        <v>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26.25">
      <c r="A13" s="28" t="s">
        <v>118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ht="21.75" thickBot="1">
      <c r="A14" s="30" t="s">
        <v>4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17" s="21" customFormat="1" ht="39" thickBot="1">
      <c r="A15" s="17" t="s">
        <v>5</v>
      </c>
      <c r="B15" s="18" t="s">
        <v>6</v>
      </c>
      <c r="C15" s="19" t="s">
        <v>7</v>
      </c>
      <c r="D15" s="18" t="s">
        <v>8</v>
      </c>
      <c r="E15" s="18" t="s">
        <v>27</v>
      </c>
      <c r="F15" s="18" t="s">
        <v>28</v>
      </c>
      <c r="G15" s="18" t="s">
        <v>26</v>
      </c>
      <c r="H15" s="18" t="s">
        <v>29</v>
      </c>
      <c r="I15" s="18" t="s">
        <v>68</v>
      </c>
      <c r="J15" s="18" t="s">
        <v>69</v>
      </c>
      <c r="K15" s="18" t="s">
        <v>11</v>
      </c>
      <c r="L15" s="18" t="s">
        <v>12</v>
      </c>
      <c r="M15" s="18" t="s">
        <v>30</v>
      </c>
      <c r="N15" s="18" t="s">
        <v>13</v>
      </c>
      <c r="O15" s="18" t="s">
        <v>14</v>
      </c>
      <c r="P15" s="19" t="s">
        <v>15</v>
      </c>
      <c r="Q15" s="20" t="s">
        <v>16</v>
      </c>
    </row>
    <row r="16" spans="1:17" ht="37.5" customHeight="1" thickBot="1">
      <c r="A16" s="10">
        <v>1</v>
      </c>
      <c r="B16" s="11" t="s">
        <v>76</v>
      </c>
      <c r="C16" s="22" t="s">
        <v>77</v>
      </c>
      <c r="D16" s="3" t="s">
        <v>78</v>
      </c>
      <c r="E16" s="5" t="s">
        <v>17</v>
      </c>
      <c r="F16" s="12">
        <v>6800</v>
      </c>
      <c r="G16" s="5" t="s">
        <v>17</v>
      </c>
      <c r="H16" s="5" t="s">
        <v>17</v>
      </c>
      <c r="I16" s="12">
        <v>2000</v>
      </c>
      <c r="J16" s="12">
        <v>250</v>
      </c>
      <c r="K16" s="5" t="s">
        <v>17</v>
      </c>
      <c r="L16" s="5" t="s">
        <v>17</v>
      </c>
      <c r="M16" s="5" t="s">
        <v>17</v>
      </c>
      <c r="N16" s="5" t="s">
        <v>17</v>
      </c>
      <c r="O16" s="12">
        <f>F16+I16+J16</f>
        <v>9050</v>
      </c>
      <c r="P16" s="13">
        <v>1779.11</v>
      </c>
      <c r="Q16" s="12">
        <f>O16-P16</f>
        <v>7270.89</v>
      </c>
    </row>
    <row r="17" spans="1:17" ht="31.5">
      <c r="A17" s="10">
        <v>2</v>
      </c>
      <c r="B17" s="11" t="s">
        <v>103</v>
      </c>
      <c r="C17" s="24" t="s">
        <v>105</v>
      </c>
      <c r="D17" s="3" t="s">
        <v>104</v>
      </c>
      <c r="E17" s="6" t="s">
        <v>17</v>
      </c>
      <c r="F17" s="12">
        <v>3300</v>
      </c>
      <c r="G17" s="6" t="s">
        <v>17</v>
      </c>
      <c r="H17" s="6" t="s">
        <v>17</v>
      </c>
      <c r="I17" s="12">
        <v>1500</v>
      </c>
      <c r="J17" s="12">
        <v>250</v>
      </c>
      <c r="K17" s="6" t="s">
        <v>17</v>
      </c>
      <c r="L17" s="6" t="s">
        <v>17</v>
      </c>
      <c r="M17" s="6" t="s">
        <v>17</v>
      </c>
      <c r="N17" s="6" t="s">
        <v>17</v>
      </c>
      <c r="O17" s="12">
        <f>F17+I17+J17</f>
        <v>5050</v>
      </c>
      <c r="P17" s="13">
        <v>801.84</v>
      </c>
      <c r="Q17" s="12">
        <v>4248.16</v>
      </c>
    </row>
    <row r="20" spans="1:17" ht="15.75">
      <c r="B20" s="15"/>
      <c r="L20" s="12"/>
      <c r="M20" s="23"/>
      <c r="N20" s="23"/>
    </row>
  </sheetData>
  <mergeCells count="6">
    <mergeCell ref="A14:Q14"/>
    <mergeCell ref="A9:Q9"/>
    <mergeCell ref="A10:Q10"/>
    <mergeCell ref="A11:Q11"/>
    <mergeCell ref="A12:Q12"/>
    <mergeCell ref="A13:Q13"/>
  </mergeCells>
  <pageMargins left="1.3774999999999999" right="0.7" top="1.5912500000000001" bottom="0.75" header="0.3" footer="0.3"/>
  <pageSetup paperSize="300" scale="57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9:R18"/>
  <sheetViews>
    <sheetView showGridLines="0" view="pageLayout" zoomScale="40" zoomScaleNormal="25" zoomScaleSheetLayoutView="100" zoomScalePageLayoutView="40" workbookViewId="0">
      <selection activeCell="C15" sqref="C15"/>
    </sheetView>
  </sheetViews>
  <sheetFormatPr baseColWidth="10" defaultRowHeight="15"/>
  <cols>
    <col min="1" max="1" width="4.85546875" customWidth="1"/>
    <col min="2" max="2" width="3.85546875" bestFit="1" customWidth="1"/>
    <col min="3" max="3" width="29.42578125" bestFit="1" customWidth="1"/>
    <col min="4" max="4" width="17.5703125" bestFit="1" customWidth="1"/>
    <col min="5" max="5" width="16.5703125" customWidth="1"/>
    <col min="6" max="6" width="6" bestFit="1" customWidth="1"/>
    <col min="7" max="7" width="15.42578125" bestFit="1" customWidth="1"/>
    <col min="8" max="8" width="16.28515625" customWidth="1"/>
    <col min="9" max="9" width="13.85546875" customWidth="1"/>
    <col min="10" max="10" width="15" customWidth="1"/>
    <col min="11" max="11" width="14.140625" customWidth="1"/>
    <col min="12" max="12" width="7.42578125" bestFit="1" customWidth="1"/>
    <col min="13" max="13" width="16.42578125" customWidth="1"/>
    <col min="14" max="14" width="12.5703125" customWidth="1"/>
    <col min="15" max="15" width="15.28515625" customWidth="1"/>
    <col min="16" max="16" width="14.5703125" customWidth="1"/>
    <col min="17" max="17" width="12.7109375" customWidth="1"/>
    <col min="18" max="18" width="15.28515625" customWidth="1"/>
    <col min="19" max="19" width="16.5703125" customWidth="1"/>
  </cols>
  <sheetData>
    <row r="9" spans="1:18" ht="26.25" customHeight="1">
      <c r="B9" s="29" t="s">
        <v>67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ht="18.75">
      <c r="A10" s="1"/>
      <c r="B10" s="31" t="s">
        <v>1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ht="18.75">
      <c r="A11" s="1"/>
      <c r="B11" s="31" t="s">
        <v>2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15.75">
      <c r="A12" s="1"/>
      <c r="B12" s="32" t="s">
        <v>3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26.25">
      <c r="B13" s="28" t="s">
        <v>120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 ht="21">
      <c r="B14" s="30" t="s">
        <v>4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 ht="16.5" thickBot="1">
      <c r="F15" s="2"/>
      <c r="G15" s="2"/>
      <c r="H15" s="2"/>
      <c r="I15" s="2"/>
      <c r="J15" s="2"/>
      <c r="K15" s="2"/>
      <c r="L15" s="2"/>
    </row>
    <row r="16" spans="1:18" s="21" customFormat="1" ht="39" thickBot="1">
      <c r="B16" s="17" t="s">
        <v>5</v>
      </c>
      <c r="C16" s="18" t="s">
        <v>6</v>
      </c>
      <c r="D16" s="19" t="s">
        <v>7</v>
      </c>
      <c r="E16" s="18" t="s">
        <v>8</v>
      </c>
      <c r="F16" s="18" t="s">
        <v>27</v>
      </c>
      <c r="G16" s="18" t="s">
        <v>28</v>
      </c>
      <c r="H16" s="18" t="s">
        <v>82</v>
      </c>
      <c r="I16" s="18" t="s">
        <v>29</v>
      </c>
      <c r="J16" s="18" t="s">
        <v>68</v>
      </c>
      <c r="K16" s="18" t="s">
        <v>69</v>
      </c>
      <c r="L16" s="18" t="s">
        <v>11</v>
      </c>
      <c r="M16" s="18" t="s">
        <v>12</v>
      </c>
      <c r="N16" s="18" t="s">
        <v>30</v>
      </c>
      <c r="O16" s="18" t="s">
        <v>13</v>
      </c>
      <c r="P16" s="18" t="s">
        <v>14</v>
      </c>
      <c r="Q16" s="20" t="s">
        <v>15</v>
      </c>
      <c r="R16" s="20" t="s">
        <v>16</v>
      </c>
    </row>
    <row r="17" spans="1:18" ht="31.5">
      <c r="A17" s="4"/>
      <c r="B17" s="10">
        <v>1</v>
      </c>
      <c r="C17" s="11" t="s">
        <v>70</v>
      </c>
      <c r="D17" s="22" t="s">
        <v>71</v>
      </c>
      <c r="E17" s="3" t="s">
        <v>72</v>
      </c>
      <c r="F17" s="5" t="s">
        <v>17</v>
      </c>
      <c r="G17" s="12">
        <v>24000</v>
      </c>
      <c r="H17" s="5" t="s">
        <v>17</v>
      </c>
      <c r="I17" s="7">
        <v>375</v>
      </c>
      <c r="J17" s="5" t="s">
        <v>17</v>
      </c>
      <c r="K17" s="12">
        <v>250</v>
      </c>
      <c r="L17" s="5" t="s">
        <v>17</v>
      </c>
      <c r="M17" s="5" t="s">
        <v>17</v>
      </c>
      <c r="N17" s="5" t="s">
        <v>17</v>
      </c>
      <c r="O17" s="5" t="s">
        <v>17</v>
      </c>
      <c r="P17" s="12">
        <f>G17+I17+K17</f>
        <v>24625</v>
      </c>
      <c r="Q17" s="14">
        <v>5527.81</v>
      </c>
      <c r="R17" s="12">
        <f>P17-Q17</f>
        <v>19097.189999999999</v>
      </c>
    </row>
    <row r="18" spans="1:18" ht="15.75">
      <c r="B18" s="10">
        <v>2</v>
      </c>
      <c r="C18" s="27" t="s">
        <v>119</v>
      </c>
      <c r="D18" s="27" t="s">
        <v>119</v>
      </c>
      <c r="E18" s="27" t="s">
        <v>119</v>
      </c>
      <c r="F18" s="5" t="s">
        <v>17</v>
      </c>
      <c r="G18" s="12">
        <v>0</v>
      </c>
      <c r="H18" s="5" t="s">
        <v>17</v>
      </c>
      <c r="I18" s="7">
        <v>0</v>
      </c>
      <c r="J18" s="5" t="s">
        <v>17</v>
      </c>
      <c r="K18" s="12">
        <v>0</v>
      </c>
      <c r="L18" s="5" t="s">
        <v>17</v>
      </c>
      <c r="M18" s="5" t="s">
        <v>17</v>
      </c>
      <c r="N18" s="5" t="s">
        <v>17</v>
      </c>
      <c r="O18" s="5" t="s">
        <v>17</v>
      </c>
      <c r="P18" s="12">
        <f>G18+I18+K18</f>
        <v>0</v>
      </c>
      <c r="Q18" s="14">
        <v>0</v>
      </c>
      <c r="R18" s="12">
        <f>P18-Q18</f>
        <v>0</v>
      </c>
    </row>
  </sheetData>
  <mergeCells count="6">
    <mergeCell ref="B14:R14"/>
    <mergeCell ref="B9:R9"/>
    <mergeCell ref="B10:R10"/>
    <mergeCell ref="B11:R11"/>
    <mergeCell ref="B12:R12"/>
    <mergeCell ref="B13:R13"/>
  </mergeCells>
  <pageMargins left="0.7" right="0.7" top="1.46953125" bottom="0.75" header="0.3" footer="0.3"/>
  <pageSetup paperSize="300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39"/>
  <sheetViews>
    <sheetView showGridLines="0" view="pageBreakPreview" topLeftCell="A28" zoomScale="85" zoomScaleNormal="40" zoomScaleSheetLayoutView="85" workbookViewId="0">
      <selection activeCell="D42" sqref="D42"/>
    </sheetView>
  </sheetViews>
  <sheetFormatPr baseColWidth="10" defaultRowHeight="15"/>
  <cols>
    <col min="1" max="1" width="6.42578125" customWidth="1"/>
    <col min="2" max="2" width="3.85546875" bestFit="1" customWidth="1"/>
    <col min="3" max="3" width="23" style="4" customWidth="1"/>
    <col min="4" max="4" width="16" customWidth="1"/>
    <col min="5" max="5" width="22.140625" style="4" customWidth="1"/>
    <col min="6" max="6" width="6" bestFit="1" customWidth="1"/>
    <col min="7" max="7" width="12.28515625" bestFit="1" customWidth="1"/>
    <col min="8" max="8" width="13.5703125" customWidth="1"/>
    <col min="9" max="9" width="10.42578125" bestFit="1" customWidth="1"/>
    <col min="10" max="10" width="8.5703125" bestFit="1" customWidth="1"/>
    <col min="11" max="11" width="10.42578125" bestFit="1" customWidth="1"/>
    <col min="12" max="12" width="7" bestFit="1" customWidth="1"/>
    <col min="13" max="13" width="13.28515625" bestFit="1" customWidth="1"/>
    <col min="14" max="14" width="9.28515625" bestFit="1" customWidth="1"/>
    <col min="15" max="15" width="14.140625" bestFit="1" customWidth="1"/>
    <col min="16" max="16" width="13.85546875" customWidth="1"/>
    <col min="17" max="17" width="11.140625" customWidth="1"/>
    <col min="18" max="18" width="13.7109375" customWidth="1"/>
    <col min="19" max="19" width="4" customWidth="1"/>
  </cols>
  <sheetData>
    <row r="1" spans="2:18" ht="102.75" customHeight="1"/>
    <row r="2" spans="2:18" ht="48" customHeight="1"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2:18" ht="13.5" customHeigh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2:18" s="1" customFormat="1" ht="23.25">
      <c r="B4" s="35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2:18" s="1" customFormat="1" ht="23.25">
      <c r="B5" s="36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2:18" s="1" customFormat="1" ht="36.75" customHeight="1">
      <c r="B6" s="37" t="s">
        <v>3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2:18" ht="33" customHeight="1">
      <c r="B7" s="38" t="s">
        <v>121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2:18" ht="33" customHeight="1">
      <c r="B8" s="33" t="s">
        <v>4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2:18" ht="11.25" customHeight="1" thickBot="1">
      <c r="D9" s="2"/>
      <c r="E9" s="9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16" customFormat="1" ht="72.75" customHeight="1" thickBot="1">
      <c r="B10" s="17" t="s">
        <v>5</v>
      </c>
      <c r="C10" s="18" t="s">
        <v>6</v>
      </c>
      <c r="D10" s="19" t="s">
        <v>7</v>
      </c>
      <c r="E10" s="18" t="s">
        <v>8</v>
      </c>
      <c r="F10" s="18" t="s">
        <v>27</v>
      </c>
      <c r="G10" s="18" t="s">
        <v>28</v>
      </c>
      <c r="H10" s="18" t="s">
        <v>26</v>
      </c>
      <c r="I10" s="18" t="s">
        <v>29</v>
      </c>
      <c r="J10" s="18" t="s">
        <v>9</v>
      </c>
      <c r="K10" s="18" t="s">
        <v>10</v>
      </c>
      <c r="L10" s="18" t="s">
        <v>11</v>
      </c>
      <c r="M10" s="18" t="s">
        <v>12</v>
      </c>
      <c r="N10" s="18" t="s">
        <v>30</v>
      </c>
      <c r="O10" s="18" t="s">
        <v>13</v>
      </c>
      <c r="P10" s="18" t="s">
        <v>14</v>
      </c>
      <c r="Q10" s="19" t="s">
        <v>15</v>
      </c>
      <c r="R10" s="20" t="s">
        <v>16</v>
      </c>
    </row>
    <row r="11" spans="2:18" s="4" customFormat="1" ht="38.1" customHeight="1">
      <c r="B11" s="3">
        <v>1</v>
      </c>
      <c r="C11" s="8" t="s">
        <v>88</v>
      </c>
      <c r="D11" s="6" t="s">
        <v>22</v>
      </c>
      <c r="E11" s="5" t="s">
        <v>25</v>
      </c>
      <c r="F11" s="5" t="s">
        <v>17</v>
      </c>
      <c r="G11" s="7">
        <v>9000</v>
      </c>
      <c r="H11" s="5" t="s">
        <v>17</v>
      </c>
      <c r="I11" s="5" t="s">
        <v>17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79</v>
      </c>
      <c r="O11" s="5" t="s">
        <v>17</v>
      </c>
      <c r="P11" s="7">
        <v>9000</v>
      </c>
      <c r="Q11" s="7">
        <v>450</v>
      </c>
      <c r="R11" s="7">
        <v>8550</v>
      </c>
    </row>
    <row r="12" spans="2:18" s="4" customFormat="1" ht="38.1" customHeight="1">
      <c r="B12" s="3">
        <f>B11+1</f>
        <v>2</v>
      </c>
      <c r="C12" s="8" t="s">
        <v>34</v>
      </c>
      <c r="D12" s="6" t="s">
        <v>22</v>
      </c>
      <c r="E12" s="5" t="s">
        <v>25</v>
      </c>
      <c r="F12" s="5" t="s">
        <v>17</v>
      </c>
      <c r="G12" s="7">
        <v>5000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7">
        <v>5000</v>
      </c>
      <c r="Q12" s="7">
        <v>250</v>
      </c>
      <c r="R12" s="7">
        <v>4750</v>
      </c>
    </row>
    <row r="13" spans="2:18" s="4" customFormat="1" ht="38.1" customHeight="1">
      <c r="B13" s="3">
        <f t="shared" ref="B13:B39" si="0">B12+1</f>
        <v>3</v>
      </c>
      <c r="C13" s="8" t="s">
        <v>37</v>
      </c>
      <c r="D13" s="6" t="s">
        <v>22</v>
      </c>
      <c r="E13" s="5" t="s">
        <v>65</v>
      </c>
      <c r="F13" s="5" t="s">
        <v>17</v>
      </c>
      <c r="G13" s="7">
        <v>8000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7">
        <v>8000</v>
      </c>
      <c r="Q13" s="7">
        <v>400</v>
      </c>
      <c r="R13" s="7">
        <v>7600</v>
      </c>
    </row>
    <row r="14" spans="2:18" s="4" customFormat="1" ht="38.1" customHeight="1">
      <c r="B14" s="3">
        <f t="shared" si="0"/>
        <v>4</v>
      </c>
      <c r="C14" s="8" t="s">
        <v>89</v>
      </c>
      <c r="D14" s="6" t="s">
        <v>22</v>
      </c>
      <c r="E14" s="5" t="s">
        <v>62</v>
      </c>
      <c r="F14" s="5" t="s">
        <v>17</v>
      </c>
      <c r="G14" s="7">
        <v>7000</v>
      </c>
      <c r="H14" s="5" t="s">
        <v>17</v>
      </c>
      <c r="I14" s="5" t="s">
        <v>17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7">
        <v>7000</v>
      </c>
      <c r="Q14" s="7">
        <v>700</v>
      </c>
      <c r="R14" s="7">
        <v>13300</v>
      </c>
    </row>
    <row r="15" spans="2:18" s="4" customFormat="1" ht="38.1" customHeight="1">
      <c r="B15" s="3">
        <f t="shared" si="0"/>
        <v>5</v>
      </c>
      <c r="C15" s="8" t="s">
        <v>90</v>
      </c>
      <c r="D15" s="6" t="s">
        <v>22</v>
      </c>
      <c r="E15" s="5" t="s">
        <v>63</v>
      </c>
      <c r="F15" s="5" t="s">
        <v>17</v>
      </c>
      <c r="G15" s="7">
        <v>5000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7">
        <v>5000</v>
      </c>
      <c r="Q15" s="7">
        <v>250</v>
      </c>
      <c r="R15" s="7">
        <v>4750</v>
      </c>
    </row>
    <row r="16" spans="2:18" s="4" customFormat="1" ht="38.1" customHeight="1">
      <c r="B16" s="3">
        <f t="shared" si="0"/>
        <v>6</v>
      </c>
      <c r="C16" s="8" t="s">
        <v>112</v>
      </c>
      <c r="D16" s="6" t="s">
        <v>22</v>
      </c>
      <c r="E16" s="5" t="s">
        <v>59</v>
      </c>
      <c r="F16" s="5" t="s">
        <v>17</v>
      </c>
      <c r="G16" s="7">
        <v>6500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7">
        <v>6500</v>
      </c>
      <c r="Q16" s="7">
        <v>325</v>
      </c>
      <c r="R16" s="7">
        <v>6175</v>
      </c>
    </row>
    <row r="17" spans="2:28" s="4" customFormat="1" ht="38.1" customHeight="1">
      <c r="B17" s="3">
        <f t="shared" si="0"/>
        <v>7</v>
      </c>
      <c r="C17" s="26" t="s">
        <v>109</v>
      </c>
      <c r="D17" s="6" t="s">
        <v>111</v>
      </c>
      <c r="E17" s="5" t="s">
        <v>65</v>
      </c>
      <c r="F17" s="5" t="s">
        <v>17</v>
      </c>
      <c r="G17" s="7">
        <v>7000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7">
        <f>G17</f>
        <v>7000</v>
      </c>
      <c r="Q17" s="7">
        <f t="shared" ref="Q17" si="1">P17*0.05</f>
        <v>350</v>
      </c>
      <c r="R17" s="7">
        <f t="shared" ref="R17" si="2">P17-Q17</f>
        <v>6650</v>
      </c>
    </row>
    <row r="18" spans="2:28" s="4" customFormat="1" ht="38.1" customHeight="1">
      <c r="B18" s="3">
        <f t="shared" si="0"/>
        <v>8</v>
      </c>
      <c r="C18" s="8" t="s">
        <v>91</v>
      </c>
      <c r="D18" s="6" t="s">
        <v>18</v>
      </c>
      <c r="E18" s="5" t="s">
        <v>62</v>
      </c>
      <c r="F18" s="5" t="s">
        <v>17</v>
      </c>
      <c r="G18" s="7">
        <v>13000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7">
        <v>13000</v>
      </c>
      <c r="Q18" s="7">
        <v>650</v>
      </c>
      <c r="R18" s="7">
        <v>12350</v>
      </c>
    </row>
    <row r="19" spans="2:28" s="4" customFormat="1" ht="38.1" customHeight="1">
      <c r="B19" s="3">
        <f t="shared" si="0"/>
        <v>9</v>
      </c>
      <c r="C19" s="8" t="s">
        <v>49</v>
      </c>
      <c r="D19" s="6" t="s">
        <v>18</v>
      </c>
      <c r="E19" s="5" t="s">
        <v>62</v>
      </c>
      <c r="F19" s="5" t="s">
        <v>17</v>
      </c>
      <c r="G19" s="7">
        <v>13000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7">
        <v>13000</v>
      </c>
      <c r="Q19" s="7">
        <v>650</v>
      </c>
      <c r="R19" s="7">
        <v>12350</v>
      </c>
    </row>
    <row r="20" spans="2:28" s="4" customFormat="1" ht="38.1" customHeight="1">
      <c r="B20" s="3">
        <f t="shared" si="0"/>
        <v>10</v>
      </c>
      <c r="C20" s="8" t="s">
        <v>92</v>
      </c>
      <c r="D20" s="6" t="s">
        <v>22</v>
      </c>
      <c r="E20" s="5" t="s">
        <v>62</v>
      </c>
      <c r="F20" s="5" t="s">
        <v>17</v>
      </c>
      <c r="G20" s="7">
        <v>7000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7">
        <v>7000</v>
      </c>
      <c r="Q20" s="7">
        <v>350</v>
      </c>
      <c r="R20" s="7">
        <v>6650</v>
      </c>
    </row>
    <row r="21" spans="2:28" s="4" customFormat="1" ht="38.1" customHeight="1">
      <c r="B21" s="3">
        <f t="shared" si="0"/>
        <v>11</v>
      </c>
      <c r="C21" s="8" t="s">
        <v>50</v>
      </c>
      <c r="D21" s="6" t="s">
        <v>22</v>
      </c>
      <c r="E21" s="5" t="s">
        <v>62</v>
      </c>
      <c r="F21" s="5" t="s">
        <v>17</v>
      </c>
      <c r="G21" s="7">
        <v>10000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7">
        <v>10000</v>
      </c>
      <c r="Q21" s="7">
        <v>500</v>
      </c>
      <c r="R21" s="7">
        <v>9500</v>
      </c>
    </row>
    <row r="22" spans="2:28" s="4" customFormat="1" ht="38.1" customHeight="1">
      <c r="B22" s="3">
        <f t="shared" si="0"/>
        <v>12</v>
      </c>
      <c r="C22" s="8" t="s">
        <v>93</v>
      </c>
      <c r="D22" s="6" t="s">
        <v>22</v>
      </c>
      <c r="E22" s="5" t="s">
        <v>62</v>
      </c>
      <c r="F22" s="5" t="s">
        <v>17</v>
      </c>
      <c r="G22" s="7">
        <v>7000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7">
        <v>7000</v>
      </c>
      <c r="Q22" s="7">
        <v>350</v>
      </c>
      <c r="R22" s="7">
        <v>6650</v>
      </c>
    </row>
    <row r="23" spans="2:28" s="4" customFormat="1" ht="39.75" customHeight="1">
      <c r="B23" s="3">
        <f t="shared" si="0"/>
        <v>13</v>
      </c>
      <c r="C23" s="8" t="s">
        <v>94</v>
      </c>
      <c r="D23" s="6" t="s">
        <v>22</v>
      </c>
      <c r="E23" s="5" t="s">
        <v>25</v>
      </c>
      <c r="F23" s="5" t="s">
        <v>17</v>
      </c>
      <c r="G23" s="7">
        <v>7000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7">
        <v>7000</v>
      </c>
      <c r="Q23" s="7">
        <v>350</v>
      </c>
      <c r="R23" s="7">
        <v>6650</v>
      </c>
    </row>
    <row r="24" spans="2:28" s="4" customFormat="1" ht="39" customHeight="1">
      <c r="B24" s="3">
        <f t="shared" si="0"/>
        <v>14</v>
      </c>
      <c r="C24" s="8" t="s">
        <v>95</v>
      </c>
      <c r="D24" s="6" t="s">
        <v>22</v>
      </c>
      <c r="E24" s="5" t="s">
        <v>64</v>
      </c>
      <c r="F24" s="5" t="s">
        <v>17</v>
      </c>
      <c r="G24" s="7">
        <v>12000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7">
        <v>12000</v>
      </c>
      <c r="Q24" s="7">
        <v>600</v>
      </c>
      <c r="R24" s="7">
        <v>11400</v>
      </c>
    </row>
    <row r="25" spans="2:28" s="4" customFormat="1" ht="38.1" customHeight="1">
      <c r="B25" s="3">
        <f t="shared" si="0"/>
        <v>15</v>
      </c>
      <c r="C25" s="8" t="s">
        <v>96</v>
      </c>
      <c r="D25" s="6" t="s">
        <v>22</v>
      </c>
      <c r="E25" s="5" t="s">
        <v>66</v>
      </c>
      <c r="F25" s="5" t="s">
        <v>17</v>
      </c>
      <c r="G25" s="7">
        <v>5000</v>
      </c>
      <c r="H25" s="5" t="s">
        <v>17</v>
      </c>
      <c r="I25" s="5" t="s">
        <v>17</v>
      </c>
      <c r="J25" s="5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7">
        <v>5000</v>
      </c>
      <c r="Q25" s="7">
        <v>250</v>
      </c>
      <c r="R25" s="7">
        <v>4750</v>
      </c>
    </row>
    <row r="26" spans="2:28" s="4" customFormat="1" ht="38.1" customHeight="1">
      <c r="B26" s="3">
        <f t="shared" si="0"/>
        <v>16</v>
      </c>
      <c r="C26" s="8" t="s">
        <v>54</v>
      </c>
      <c r="D26" s="6" t="s">
        <v>22</v>
      </c>
      <c r="E26" s="5" t="s">
        <v>66</v>
      </c>
      <c r="F26" s="5" t="s">
        <v>17</v>
      </c>
      <c r="G26" s="7">
        <v>10000</v>
      </c>
      <c r="H26" s="5" t="s">
        <v>17</v>
      </c>
      <c r="I26" s="5" t="s">
        <v>17</v>
      </c>
      <c r="J26" s="5" t="s">
        <v>17</v>
      </c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7">
        <v>10000</v>
      </c>
      <c r="Q26" s="7">
        <v>500</v>
      </c>
      <c r="R26" s="7">
        <v>9500</v>
      </c>
    </row>
    <row r="27" spans="2:28" s="4" customFormat="1" ht="38.1" customHeight="1">
      <c r="B27" s="3">
        <f t="shared" si="0"/>
        <v>17</v>
      </c>
      <c r="C27" s="25" t="s">
        <v>83</v>
      </c>
      <c r="D27" s="6" t="s">
        <v>18</v>
      </c>
      <c r="E27" s="5" t="s">
        <v>62</v>
      </c>
      <c r="F27" s="5" t="s">
        <v>17</v>
      </c>
      <c r="G27" s="7">
        <v>14000</v>
      </c>
      <c r="H27" s="5" t="s">
        <v>17</v>
      </c>
      <c r="I27" s="5" t="s">
        <v>17</v>
      </c>
      <c r="J27" s="5" t="s">
        <v>17</v>
      </c>
      <c r="K27" s="5" t="s">
        <v>17</v>
      </c>
      <c r="L27" s="5" t="s">
        <v>17</v>
      </c>
      <c r="M27" s="5" t="s">
        <v>17</v>
      </c>
      <c r="N27" s="5" t="s">
        <v>17</v>
      </c>
      <c r="O27" s="5" t="s">
        <v>17</v>
      </c>
      <c r="P27" s="7">
        <v>14000</v>
      </c>
      <c r="Q27" s="7">
        <f>P27*0.05</f>
        <v>700</v>
      </c>
      <c r="R27" s="7">
        <f>P27-Q27</f>
        <v>13300</v>
      </c>
    </row>
    <row r="28" spans="2:28" s="4" customFormat="1" ht="38.1" customHeight="1">
      <c r="B28" s="3">
        <f t="shared" si="0"/>
        <v>18</v>
      </c>
      <c r="C28" s="25" t="s">
        <v>84</v>
      </c>
      <c r="D28" s="6" t="s">
        <v>18</v>
      </c>
      <c r="E28" s="5" t="s">
        <v>63</v>
      </c>
      <c r="F28" s="5" t="s">
        <v>17</v>
      </c>
      <c r="G28" s="7">
        <v>12000</v>
      </c>
      <c r="H28" s="5" t="s">
        <v>17</v>
      </c>
      <c r="I28" s="5" t="s">
        <v>17</v>
      </c>
      <c r="J28" s="5" t="s">
        <v>17</v>
      </c>
      <c r="K28" s="5" t="s">
        <v>17</v>
      </c>
      <c r="L28" s="5" t="s">
        <v>17</v>
      </c>
      <c r="M28" s="5" t="s">
        <v>17</v>
      </c>
      <c r="N28" s="5" t="s">
        <v>17</v>
      </c>
      <c r="O28" s="5" t="s">
        <v>17</v>
      </c>
      <c r="P28" s="7">
        <v>12000</v>
      </c>
      <c r="Q28" s="7">
        <f t="shared" ref="Q28:Q33" si="3">P28*0.05</f>
        <v>600</v>
      </c>
      <c r="R28" s="7">
        <f t="shared" ref="R28:R30" si="4">P28-Q28</f>
        <v>11400</v>
      </c>
      <c r="S28"/>
      <c r="T28"/>
    </row>
    <row r="29" spans="2:28" s="4" customFormat="1" ht="38.1" customHeight="1">
      <c r="B29" s="3">
        <f t="shared" si="0"/>
        <v>19</v>
      </c>
      <c r="C29" s="25" t="s">
        <v>85</v>
      </c>
      <c r="D29" s="6" t="s">
        <v>18</v>
      </c>
      <c r="E29" s="5" t="s">
        <v>63</v>
      </c>
      <c r="F29" s="5" t="s">
        <v>17</v>
      </c>
      <c r="G29" s="7">
        <v>12000</v>
      </c>
      <c r="H29" s="5" t="s">
        <v>17</v>
      </c>
      <c r="I29" s="5" t="s">
        <v>17</v>
      </c>
      <c r="J29" s="5" t="s">
        <v>17</v>
      </c>
      <c r="K29" s="5" t="s">
        <v>17</v>
      </c>
      <c r="L29" s="5" t="s">
        <v>17</v>
      </c>
      <c r="M29" s="5" t="s">
        <v>17</v>
      </c>
      <c r="N29" s="5" t="s">
        <v>17</v>
      </c>
      <c r="O29" s="5" t="s">
        <v>17</v>
      </c>
      <c r="P29" s="7">
        <v>12000</v>
      </c>
      <c r="Q29" s="7">
        <f t="shared" si="3"/>
        <v>600</v>
      </c>
      <c r="R29" s="7">
        <f t="shared" si="4"/>
        <v>11400</v>
      </c>
      <c r="S29"/>
      <c r="T29"/>
      <c r="U29"/>
      <c r="V29"/>
      <c r="W29"/>
      <c r="X29"/>
      <c r="Y29"/>
      <c r="Z29"/>
      <c r="AA29"/>
      <c r="AB29"/>
    </row>
    <row r="30" spans="2:28" ht="38.1" customHeight="1">
      <c r="B30" s="3">
        <f t="shared" si="0"/>
        <v>20</v>
      </c>
      <c r="C30" s="25" t="s">
        <v>86</v>
      </c>
      <c r="D30" s="6" t="s">
        <v>22</v>
      </c>
      <c r="E30" s="5" t="s">
        <v>56</v>
      </c>
      <c r="F30" s="5" t="s">
        <v>17</v>
      </c>
      <c r="G30" s="7">
        <v>8000</v>
      </c>
      <c r="H30" s="5" t="s">
        <v>17</v>
      </c>
      <c r="I30" s="5" t="s">
        <v>17</v>
      </c>
      <c r="J30" s="5" t="s">
        <v>17</v>
      </c>
      <c r="K30" s="5" t="s">
        <v>17</v>
      </c>
      <c r="L30" s="5" t="s">
        <v>17</v>
      </c>
      <c r="M30" s="5" t="s">
        <v>17</v>
      </c>
      <c r="N30" s="5" t="s">
        <v>17</v>
      </c>
      <c r="O30" s="5" t="s">
        <v>17</v>
      </c>
      <c r="P30" s="7">
        <v>8000</v>
      </c>
      <c r="Q30" s="7">
        <f t="shared" si="3"/>
        <v>400</v>
      </c>
      <c r="R30" s="7">
        <f t="shared" si="4"/>
        <v>7600</v>
      </c>
    </row>
    <row r="31" spans="2:28" ht="38.1" customHeight="1">
      <c r="B31" s="3">
        <f t="shared" si="0"/>
        <v>21</v>
      </c>
      <c r="C31" s="25" t="s">
        <v>87</v>
      </c>
      <c r="D31" s="6" t="s">
        <v>22</v>
      </c>
      <c r="E31" s="5" t="s">
        <v>56</v>
      </c>
      <c r="F31" s="5" t="s">
        <v>17</v>
      </c>
      <c r="G31" s="7">
        <v>5000</v>
      </c>
      <c r="H31" s="5" t="s">
        <v>17</v>
      </c>
      <c r="I31" s="5" t="s">
        <v>17</v>
      </c>
      <c r="J31" s="5" t="s">
        <v>17</v>
      </c>
      <c r="K31" s="5" t="s">
        <v>17</v>
      </c>
      <c r="L31" s="5" t="s">
        <v>17</v>
      </c>
      <c r="M31" s="5" t="s">
        <v>17</v>
      </c>
      <c r="N31" s="5" t="s">
        <v>17</v>
      </c>
      <c r="O31" s="5" t="s">
        <v>17</v>
      </c>
      <c r="P31" s="7">
        <v>5000</v>
      </c>
      <c r="Q31" s="7">
        <f t="shared" si="3"/>
        <v>250</v>
      </c>
      <c r="R31" s="7">
        <f t="shared" ref="R31" si="5">P31-Q31</f>
        <v>4750</v>
      </c>
    </row>
    <row r="32" spans="2:28" ht="38.1" customHeight="1">
      <c r="B32" s="3">
        <f t="shared" si="0"/>
        <v>22</v>
      </c>
      <c r="C32" s="25" t="s">
        <v>97</v>
      </c>
      <c r="D32" s="6" t="s">
        <v>22</v>
      </c>
      <c r="E32" s="5" t="s">
        <v>113</v>
      </c>
      <c r="F32" s="5" t="s">
        <v>17</v>
      </c>
      <c r="G32" s="7">
        <v>7000</v>
      </c>
      <c r="H32" s="5" t="s">
        <v>17</v>
      </c>
      <c r="I32" s="5" t="s">
        <v>17</v>
      </c>
      <c r="J32" s="5" t="s">
        <v>17</v>
      </c>
      <c r="K32" s="5" t="s">
        <v>17</v>
      </c>
      <c r="L32" s="5" t="s">
        <v>17</v>
      </c>
      <c r="M32" s="5" t="s">
        <v>17</v>
      </c>
      <c r="N32" s="5" t="s">
        <v>17</v>
      </c>
      <c r="O32" s="5" t="s">
        <v>17</v>
      </c>
      <c r="P32" s="7">
        <v>7000</v>
      </c>
      <c r="Q32" s="7">
        <f t="shared" si="3"/>
        <v>350</v>
      </c>
      <c r="R32" s="7">
        <f t="shared" ref="R32" si="6">P32-Q32</f>
        <v>6650</v>
      </c>
    </row>
    <row r="33" spans="2:18" ht="38.1" customHeight="1">
      <c r="B33" s="3">
        <f t="shared" si="0"/>
        <v>23</v>
      </c>
      <c r="C33" s="26" t="s">
        <v>108</v>
      </c>
      <c r="D33" s="6" t="s">
        <v>18</v>
      </c>
      <c r="E33" s="5" t="s">
        <v>63</v>
      </c>
      <c r="F33" s="5" t="s">
        <v>17</v>
      </c>
      <c r="G33" s="7">
        <v>12000</v>
      </c>
      <c r="H33" s="5" t="s">
        <v>17</v>
      </c>
      <c r="I33" s="5" t="s">
        <v>17</v>
      </c>
      <c r="J33" s="5" t="s">
        <v>17</v>
      </c>
      <c r="K33" s="5" t="s">
        <v>17</v>
      </c>
      <c r="L33" s="5" t="s">
        <v>17</v>
      </c>
      <c r="M33" s="5" t="s">
        <v>17</v>
      </c>
      <c r="N33" s="5" t="s">
        <v>17</v>
      </c>
      <c r="O33" s="5" t="s">
        <v>17</v>
      </c>
      <c r="P33" s="7">
        <v>12000</v>
      </c>
      <c r="Q33" s="7">
        <f t="shared" si="3"/>
        <v>600</v>
      </c>
      <c r="R33" s="7">
        <f t="shared" ref="R33" si="7">P33-Q33</f>
        <v>11400</v>
      </c>
    </row>
    <row r="34" spans="2:18" ht="38.1" customHeight="1">
      <c r="B34" s="3">
        <f t="shared" si="0"/>
        <v>24</v>
      </c>
      <c r="C34" s="26" t="s">
        <v>109</v>
      </c>
      <c r="D34" s="6" t="s">
        <v>111</v>
      </c>
      <c r="E34" s="5" t="s">
        <v>62</v>
      </c>
      <c r="F34" s="5" t="s">
        <v>17</v>
      </c>
      <c r="G34" s="7">
        <v>7000</v>
      </c>
      <c r="H34" s="5" t="s">
        <v>17</v>
      </c>
      <c r="I34" s="5" t="s">
        <v>17</v>
      </c>
      <c r="J34" s="5" t="s">
        <v>17</v>
      </c>
      <c r="K34" s="5" t="s">
        <v>17</v>
      </c>
      <c r="L34" s="5" t="s">
        <v>17</v>
      </c>
      <c r="M34" s="5" t="s">
        <v>17</v>
      </c>
      <c r="N34" s="5" t="s">
        <v>17</v>
      </c>
      <c r="O34" s="5" t="s">
        <v>17</v>
      </c>
      <c r="P34" s="7">
        <f>G34</f>
        <v>7000</v>
      </c>
      <c r="Q34" s="7">
        <f t="shared" ref="Q34" si="8">P34*0.05</f>
        <v>350</v>
      </c>
      <c r="R34" s="7">
        <f t="shared" ref="R34" si="9">P34-Q34</f>
        <v>6650</v>
      </c>
    </row>
    <row r="35" spans="2:18" ht="30">
      <c r="B35" s="3">
        <f t="shared" si="0"/>
        <v>25</v>
      </c>
      <c r="C35" s="26" t="s">
        <v>110</v>
      </c>
      <c r="D35" s="6" t="s">
        <v>18</v>
      </c>
      <c r="E35" s="5" t="s">
        <v>63</v>
      </c>
      <c r="F35" s="5" t="s">
        <v>17</v>
      </c>
      <c r="G35" s="7">
        <v>12000</v>
      </c>
      <c r="H35" s="5" t="s">
        <v>17</v>
      </c>
      <c r="I35" s="5" t="s">
        <v>17</v>
      </c>
      <c r="J35" s="5" t="s">
        <v>17</v>
      </c>
      <c r="K35" s="5" t="s">
        <v>17</v>
      </c>
      <c r="L35" s="5" t="s">
        <v>17</v>
      </c>
      <c r="M35" s="5" t="s">
        <v>17</v>
      </c>
      <c r="N35" s="5" t="s">
        <v>17</v>
      </c>
      <c r="O35" s="5" t="s">
        <v>17</v>
      </c>
      <c r="P35" s="7">
        <v>12000</v>
      </c>
      <c r="Q35" s="7">
        <f t="shared" ref="Q35" si="10">P35*0.05</f>
        <v>600</v>
      </c>
      <c r="R35" s="7">
        <f t="shared" ref="R35" si="11">P35-Q35</f>
        <v>11400</v>
      </c>
    </row>
    <row r="36" spans="2:18" ht="30">
      <c r="B36" s="3">
        <f t="shared" si="0"/>
        <v>26</v>
      </c>
      <c r="C36" s="26" t="s">
        <v>114</v>
      </c>
      <c r="D36" s="6" t="s">
        <v>111</v>
      </c>
      <c r="E36" s="5" t="s">
        <v>24</v>
      </c>
      <c r="F36" s="5" t="s">
        <v>17</v>
      </c>
      <c r="G36" s="7">
        <v>5000</v>
      </c>
      <c r="H36" s="5" t="s">
        <v>17</v>
      </c>
      <c r="I36" s="5" t="s">
        <v>17</v>
      </c>
      <c r="J36" s="5" t="s">
        <v>17</v>
      </c>
      <c r="K36" s="5" t="s">
        <v>17</v>
      </c>
      <c r="L36" s="5" t="s">
        <v>17</v>
      </c>
      <c r="M36" s="5" t="s">
        <v>17</v>
      </c>
      <c r="N36" s="5" t="s">
        <v>17</v>
      </c>
      <c r="O36" s="5" t="s">
        <v>17</v>
      </c>
      <c r="P36" s="7">
        <f>G36</f>
        <v>5000</v>
      </c>
      <c r="Q36" s="7">
        <f t="shared" ref="Q36" si="12">P36*0.05</f>
        <v>250</v>
      </c>
      <c r="R36" s="7">
        <f t="shared" ref="R36" si="13">P36-Q36</f>
        <v>4750</v>
      </c>
    </row>
    <row r="37" spans="2:18" ht="30">
      <c r="B37" s="3">
        <f t="shared" si="0"/>
        <v>27</v>
      </c>
      <c r="C37" s="26" t="s">
        <v>115</v>
      </c>
      <c r="D37" s="6" t="s">
        <v>18</v>
      </c>
      <c r="E37" s="5" t="s">
        <v>113</v>
      </c>
      <c r="F37" s="5" t="s">
        <v>17</v>
      </c>
      <c r="G37" s="7">
        <v>12000</v>
      </c>
      <c r="H37" s="5" t="s">
        <v>17</v>
      </c>
      <c r="I37" s="5" t="s">
        <v>17</v>
      </c>
      <c r="J37" s="5" t="s">
        <v>17</v>
      </c>
      <c r="K37" s="5" t="s">
        <v>17</v>
      </c>
      <c r="L37" s="5" t="s">
        <v>17</v>
      </c>
      <c r="M37" s="5" t="s">
        <v>17</v>
      </c>
      <c r="N37" s="5" t="s">
        <v>17</v>
      </c>
      <c r="O37" s="5" t="s">
        <v>17</v>
      </c>
      <c r="P37" s="7">
        <f t="shared" ref="P37:P39" si="14">G37</f>
        <v>12000</v>
      </c>
      <c r="Q37" s="7">
        <f t="shared" ref="Q37" si="15">P37*0.05</f>
        <v>600</v>
      </c>
      <c r="R37" s="7">
        <f t="shared" ref="R37" si="16">P37-Q37</f>
        <v>11400</v>
      </c>
    </row>
    <row r="38" spans="2:18" ht="30">
      <c r="B38" s="3">
        <f t="shared" si="0"/>
        <v>28</v>
      </c>
      <c r="C38" s="26" t="s">
        <v>116</v>
      </c>
      <c r="D38" s="6" t="s">
        <v>18</v>
      </c>
      <c r="E38" s="5" t="s">
        <v>113</v>
      </c>
      <c r="F38" s="5" t="s">
        <v>17</v>
      </c>
      <c r="G38" s="7">
        <v>12000</v>
      </c>
      <c r="H38" s="5" t="s">
        <v>17</v>
      </c>
      <c r="I38" s="5" t="s">
        <v>17</v>
      </c>
      <c r="J38" s="5" t="s">
        <v>17</v>
      </c>
      <c r="K38" s="5" t="s">
        <v>17</v>
      </c>
      <c r="L38" s="5" t="s">
        <v>17</v>
      </c>
      <c r="M38" s="5" t="s">
        <v>17</v>
      </c>
      <c r="N38" s="5" t="s">
        <v>17</v>
      </c>
      <c r="O38" s="5" t="s">
        <v>17</v>
      </c>
      <c r="P38" s="7">
        <f t="shared" si="14"/>
        <v>12000</v>
      </c>
      <c r="Q38" s="7">
        <f t="shared" ref="Q38" si="17">P38*0.05</f>
        <v>600</v>
      </c>
      <c r="R38" s="7">
        <f t="shared" ref="R38" si="18">P38-Q38</f>
        <v>11400</v>
      </c>
    </row>
    <row r="39" spans="2:18" ht="45">
      <c r="B39" s="3">
        <f t="shared" si="0"/>
        <v>29</v>
      </c>
      <c r="C39" s="26" t="s">
        <v>117</v>
      </c>
      <c r="D39" s="6" t="s">
        <v>18</v>
      </c>
      <c r="E39" s="5" t="s">
        <v>113</v>
      </c>
      <c r="F39" s="5" t="s">
        <v>17</v>
      </c>
      <c r="G39" s="7">
        <v>12000</v>
      </c>
      <c r="H39" s="5" t="s">
        <v>17</v>
      </c>
      <c r="I39" s="5" t="s">
        <v>17</v>
      </c>
      <c r="J39" s="5" t="s">
        <v>17</v>
      </c>
      <c r="K39" s="5" t="s">
        <v>17</v>
      </c>
      <c r="L39" s="5" t="s">
        <v>17</v>
      </c>
      <c r="M39" s="5" t="s">
        <v>17</v>
      </c>
      <c r="N39" s="5" t="s">
        <v>17</v>
      </c>
      <c r="O39" s="5" t="s">
        <v>17</v>
      </c>
      <c r="P39" s="7">
        <f t="shared" si="14"/>
        <v>12000</v>
      </c>
      <c r="Q39" s="7">
        <f t="shared" ref="Q39" si="19">P39*0.05</f>
        <v>600</v>
      </c>
      <c r="R39" s="7">
        <f t="shared" ref="R39" si="20">P39-Q39</f>
        <v>11400</v>
      </c>
    </row>
  </sheetData>
  <mergeCells count="6">
    <mergeCell ref="B8:R8"/>
    <mergeCell ref="B2:R3"/>
    <mergeCell ref="B4:R4"/>
    <mergeCell ref="B5:R5"/>
    <mergeCell ref="B6:R6"/>
    <mergeCell ref="B7:R7"/>
  </mergeCells>
  <conditionalFormatting sqref="C40:C1048576 C1:C16 C18:C32">
    <cfRule type="duplicateValues" dxfId="15" priority="13"/>
  </conditionalFormatting>
  <conditionalFormatting sqref="C33:C39">
    <cfRule type="duplicateValues" dxfId="14" priority="9"/>
  </conditionalFormatting>
  <conditionalFormatting sqref="C33:C39">
    <cfRule type="duplicateValues" dxfId="13" priority="10"/>
  </conditionalFormatting>
  <conditionalFormatting sqref="C33:C39">
    <cfRule type="duplicateValues" dxfId="12" priority="11"/>
  </conditionalFormatting>
  <conditionalFormatting sqref="C33:C39">
    <cfRule type="duplicateValues" dxfId="11" priority="12"/>
  </conditionalFormatting>
  <conditionalFormatting sqref="C33:C39">
    <cfRule type="duplicateValues" dxfId="10" priority="8"/>
  </conditionalFormatting>
  <conditionalFormatting sqref="C17">
    <cfRule type="duplicateValues" dxfId="9" priority="3"/>
  </conditionalFormatting>
  <conditionalFormatting sqref="C17">
    <cfRule type="duplicateValues" dxfId="8" priority="4"/>
  </conditionalFormatting>
  <conditionalFormatting sqref="C17">
    <cfRule type="duplicateValues" dxfId="7" priority="5"/>
  </conditionalFormatting>
  <conditionalFormatting sqref="C17">
    <cfRule type="duplicateValues" dxfId="6" priority="6"/>
  </conditionalFormatting>
  <conditionalFormatting sqref="C17">
    <cfRule type="duplicateValues" dxfId="5" priority="2"/>
  </conditionalFormatting>
  <conditionalFormatting sqref="C17">
    <cfRule type="duplicateValues" dxfId="4" priority="1"/>
  </conditionalFormatting>
  <conditionalFormatting sqref="C11:C16 C18:C26">
    <cfRule type="duplicateValues" dxfId="3" priority="390"/>
  </conditionalFormatting>
  <conditionalFormatting sqref="C11:C16 C18:C39">
    <cfRule type="duplicateValues" dxfId="2" priority="396"/>
  </conditionalFormatting>
  <printOptions horizontalCentered="1" verticalCentered="1"/>
  <pageMargins left="0.39370078740157483" right="0.39370078740157483" top="0.39370078740157483" bottom="0.39370078740157483" header="0" footer="0"/>
  <pageSetup paperSize="300" scale="47" fitToWidth="0" fitToHeight="0" orientation="portrait" horizontalDpi="1200" verticalDpi="1200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showGridLines="0" tabSelected="1" view="pageBreakPreview" topLeftCell="B34" zoomScale="115" zoomScaleNormal="40" zoomScaleSheetLayoutView="115" zoomScalePageLayoutView="25" workbookViewId="0">
      <selection activeCell="C43" sqref="C43"/>
    </sheetView>
  </sheetViews>
  <sheetFormatPr baseColWidth="10" defaultRowHeight="15"/>
  <cols>
    <col min="1" max="1" width="6.42578125" hidden="1" customWidth="1"/>
    <col min="2" max="2" width="3.85546875" bestFit="1" customWidth="1"/>
    <col min="3" max="3" width="22.5703125" style="4" customWidth="1"/>
    <col min="4" max="4" width="15.5703125" customWidth="1"/>
    <col min="5" max="5" width="22.42578125" style="4" customWidth="1"/>
    <col min="6" max="6" width="8.5703125" bestFit="1" customWidth="1"/>
    <col min="7" max="7" width="14.85546875" bestFit="1" customWidth="1"/>
    <col min="8" max="8" width="15.42578125" bestFit="1" customWidth="1"/>
    <col min="9" max="9" width="10.7109375" bestFit="1" customWidth="1"/>
    <col min="10" max="10" width="8.85546875" bestFit="1" customWidth="1"/>
    <col min="11" max="11" width="10.7109375" bestFit="1" customWidth="1"/>
    <col min="12" max="12" width="7.42578125" bestFit="1" customWidth="1"/>
    <col min="13" max="13" width="13.42578125" bestFit="1" customWidth="1"/>
    <col min="14" max="14" width="9.42578125" bestFit="1" customWidth="1"/>
    <col min="15" max="15" width="14.28515625" bestFit="1" customWidth="1"/>
    <col min="16" max="16" width="11.85546875" bestFit="1" customWidth="1"/>
    <col min="17" max="17" width="14.42578125" bestFit="1" customWidth="1"/>
    <col min="18" max="18" width="12.140625" customWidth="1"/>
    <col min="19" max="19" width="4" customWidth="1"/>
  </cols>
  <sheetData>
    <row r="1" spans="2:18" ht="102.75" customHeight="1"/>
    <row r="2" spans="2:18" ht="28.5" customHeight="1"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2:18" ht="13.5" customHeigh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2:18" s="1" customFormat="1" ht="23.25">
      <c r="B4" s="35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2:18" s="1" customFormat="1" ht="23.25">
      <c r="B5" s="36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2:18" s="1" customFormat="1" ht="26.25" customHeight="1">
      <c r="B6" s="37" t="s">
        <v>3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2:18" ht="20.25" customHeight="1">
      <c r="B7" s="38" t="s">
        <v>122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2:18" ht="20.25" customHeight="1">
      <c r="B8" s="33" t="s">
        <v>4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2:18" ht="11.25" customHeight="1" thickBot="1">
      <c r="D9" s="2"/>
      <c r="E9" s="9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16" customFormat="1" ht="48.75" customHeight="1" thickBot="1">
      <c r="B10" s="17" t="s">
        <v>5</v>
      </c>
      <c r="C10" s="18" t="s">
        <v>6</v>
      </c>
      <c r="D10" s="19" t="s">
        <v>7</v>
      </c>
      <c r="E10" s="18" t="s">
        <v>8</v>
      </c>
      <c r="F10" s="18" t="s">
        <v>27</v>
      </c>
      <c r="G10" s="18" t="s">
        <v>28</v>
      </c>
      <c r="H10" s="18" t="s">
        <v>82</v>
      </c>
      <c r="I10" s="18" t="s">
        <v>29</v>
      </c>
      <c r="J10" s="18" t="s">
        <v>9</v>
      </c>
      <c r="K10" s="18" t="s">
        <v>10</v>
      </c>
      <c r="L10" s="18" t="s">
        <v>11</v>
      </c>
      <c r="M10" s="18" t="s">
        <v>12</v>
      </c>
      <c r="N10" s="18" t="s">
        <v>30</v>
      </c>
      <c r="O10" s="18" t="s">
        <v>13</v>
      </c>
      <c r="P10" s="18" t="s">
        <v>81</v>
      </c>
      <c r="Q10" s="19" t="s">
        <v>15</v>
      </c>
      <c r="R10" s="20" t="s">
        <v>16</v>
      </c>
    </row>
    <row r="11" spans="2:18" s="4" customFormat="1" ht="38.1" customHeight="1">
      <c r="B11" s="3">
        <v>1</v>
      </c>
      <c r="C11" s="8" t="s">
        <v>31</v>
      </c>
      <c r="D11" s="6" t="s">
        <v>22</v>
      </c>
      <c r="E11" s="5" t="s">
        <v>60</v>
      </c>
      <c r="F11" s="5" t="s">
        <v>17</v>
      </c>
      <c r="G11" s="7">
        <v>8000</v>
      </c>
      <c r="H11" s="5" t="s">
        <v>17</v>
      </c>
      <c r="I11" s="5" t="s">
        <v>17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17</v>
      </c>
      <c r="O11" s="5" t="s">
        <v>17</v>
      </c>
      <c r="P11" s="7">
        <f t="shared" ref="P11:P13" si="0">G11</f>
        <v>8000</v>
      </c>
      <c r="Q11" s="7">
        <f t="shared" ref="Q11:Q13" si="1">P11*0.05</f>
        <v>400</v>
      </c>
      <c r="R11" s="7">
        <f t="shared" ref="R11:R13" si="2">P11-Q11</f>
        <v>7600</v>
      </c>
    </row>
    <row r="12" spans="2:18" ht="38.1" customHeight="1">
      <c r="B12" s="3">
        <v>2</v>
      </c>
      <c r="C12" s="8" t="s">
        <v>32</v>
      </c>
      <c r="D12" s="6" t="s">
        <v>22</v>
      </c>
      <c r="E12" s="5" t="s">
        <v>25</v>
      </c>
      <c r="F12" s="5" t="s">
        <v>17</v>
      </c>
      <c r="G12" s="7">
        <v>10000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7">
        <f t="shared" si="0"/>
        <v>10000</v>
      </c>
      <c r="Q12" s="7">
        <f t="shared" si="1"/>
        <v>500</v>
      </c>
      <c r="R12" s="7">
        <f t="shared" si="2"/>
        <v>9500</v>
      </c>
    </row>
    <row r="13" spans="2:18" ht="42.75" customHeight="1">
      <c r="B13" s="3">
        <v>3</v>
      </c>
      <c r="C13" s="8" t="s">
        <v>33</v>
      </c>
      <c r="D13" s="6" t="s">
        <v>22</v>
      </c>
      <c r="E13" s="5" t="s">
        <v>25</v>
      </c>
      <c r="F13" s="5" t="s">
        <v>17</v>
      </c>
      <c r="G13" s="7">
        <v>7000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7">
        <f t="shared" si="0"/>
        <v>7000</v>
      </c>
      <c r="Q13" s="7">
        <f t="shared" si="1"/>
        <v>350</v>
      </c>
      <c r="R13" s="7">
        <f t="shared" si="2"/>
        <v>6650</v>
      </c>
    </row>
    <row r="14" spans="2:18" ht="38.1" customHeight="1">
      <c r="B14" s="3">
        <v>4</v>
      </c>
      <c r="C14" s="8" t="s">
        <v>35</v>
      </c>
      <c r="D14" s="6" t="s">
        <v>22</v>
      </c>
      <c r="E14" s="5" t="s">
        <v>25</v>
      </c>
      <c r="F14" s="5" t="s">
        <v>17</v>
      </c>
      <c r="G14" s="7">
        <v>5000</v>
      </c>
      <c r="H14" s="5" t="s">
        <v>17</v>
      </c>
      <c r="I14" s="5" t="s">
        <v>17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7">
        <f t="shared" ref="P14:P34" si="3">G14</f>
        <v>5000</v>
      </c>
      <c r="Q14" s="7">
        <f t="shared" ref="Q14:Q34" si="4">P14*0.05</f>
        <v>250</v>
      </c>
      <c r="R14" s="7">
        <f t="shared" ref="R14:R34" si="5">P14-Q14</f>
        <v>4750</v>
      </c>
    </row>
    <row r="15" spans="2:18" ht="38.1" customHeight="1">
      <c r="B15" s="3">
        <v>5</v>
      </c>
      <c r="C15" s="8" t="s">
        <v>36</v>
      </c>
      <c r="D15" s="6" t="s">
        <v>22</v>
      </c>
      <c r="E15" s="5" t="s">
        <v>25</v>
      </c>
      <c r="F15" s="5" t="s">
        <v>17</v>
      </c>
      <c r="G15" s="7">
        <v>5000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7">
        <f t="shared" si="3"/>
        <v>5000</v>
      </c>
      <c r="Q15" s="7">
        <f t="shared" si="4"/>
        <v>250</v>
      </c>
      <c r="R15" s="7">
        <f t="shared" si="5"/>
        <v>4750</v>
      </c>
    </row>
    <row r="16" spans="2:18" ht="38.1" customHeight="1">
      <c r="B16" s="3">
        <v>6</v>
      </c>
      <c r="C16" s="8" t="s">
        <v>38</v>
      </c>
      <c r="D16" s="6" t="s">
        <v>22</v>
      </c>
      <c r="E16" s="5" t="s">
        <v>57</v>
      </c>
      <c r="F16" s="5" t="s">
        <v>17</v>
      </c>
      <c r="G16" s="7">
        <v>5000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7">
        <f t="shared" si="3"/>
        <v>5000</v>
      </c>
      <c r="Q16" s="7">
        <f t="shared" si="4"/>
        <v>250</v>
      </c>
      <c r="R16" s="7">
        <f t="shared" si="5"/>
        <v>4750</v>
      </c>
    </row>
    <row r="17" spans="2:18" ht="38.1" customHeight="1">
      <c r="B17" s="3">
        <v>7</v>
      </c>
      <c r="C17" s="8" t="s">
        <v>39</v>
      </c>
      <c r="D17" s="6" t="s">
        <v>18</v>
      </c>
      <c r="E17" s="5" t="s">
        <v>58</v>
      </c>
      <c r="F17" s="5" t="s">
        <v>17</v>
      </c>
      <c r="G17" s="7">
        <v>14000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7">
        <f t="shared" si="3"/>
        <v>14000</v>
      </c>
      <c r="Q17" s="7">
        <f t="shared" si="4"/>
        <v>700</v>
      </c>
      <c r="R17" s="7">
        <f t="shared" si="5"/>
        <v>13300</v>
      </c>
    </row>
    <row r="18" spans="2:18" ht="38.1" customHeight="1">
      <c r="B18" s="3">
        <v>8</v>
      </c>
      <c r="C18" s="8" t="s">
        <v>40</v>
      </c>
      <c r="D18" s="6" t="s">
        <v>22</v>
      </c>
      <c r="E18" s="5" t="s">
        <v>65</v>
      </c>
      <c r="F18" s="5" t="s">
        <v>17</v>
      </c>
      <c r="G18" s="7">
        <v>10000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7">
        <f t="shared" si="3"/>
        <v>10000</v>
      </c>
      <c r="Q18" s="7">
        <f t="shared" si="4"/>
        <v>500</v>
      </c>
      <c r="R18" s="7">
        <f t="shared" si="5"/>
        <v>9500</v>
      </c>
    </row>
    <row r="19" spans="2:18" ht="38.1" customHeight="1">
      <c r="B19" s="3">
        <v>9</v>
      </c>
      <c r="C19" s="8" t="s">
        <v>41</v>
      </c>
      <c r="D19" s="6" t="s">
        <v>22</v>
      </c>
      <c r="E19" s="5" t="s">
        <v>65</v>
      </c>
      <c r="F19" s="5" t="s">
        <v>17</v>
      </c>
      <c r="G19" s="7">
        <v>7000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7">
        <f t="shared" si="3"/>
        <v>7000</v>
      </c>
      <c r="Q19" s="7">
        <f t="shared" si="4"/>
        <v>350</v>
      </c>
      <c r="R19" s="7">
        <f t="shared" si="5"/>
        <v>6650</v>
      </c>
    </row>
    <row r="20" spans="2:18" ht="38.1" customHeight="1">
      <c r="B20" s="3">
        <v>10</v>
      </c>
      <c r="C20" s="8" t="s">
        <v>42</v>
      </c>
      <c r="D20" s="6" t="s">
        <v>22</v>
      </c>
      <c r="E20" s="5" t="s">
        <v>56</v>
      </c>
      <c r="F20" s="5" t="s">
        <v>17</v>
      </c>
      <c r="G20" s="7">
        <v>14000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7">
        <f t="shared" si="3"/>
        <v>14000</v>
      </c>
      <c r="Q20" s="7">
        <f t="shared" si="4"/>
        <v>700</v>
      </c>
      <c r="R20" s="7">
        <f t="shared" si="5"/>
        <v>13300</v>
      </c>
    </row>
    <row r="21" spans="2:18" ht="38.1" customHeight="1">
      <c r="B21" s="3">
        <v>11</v>
      </c>
      <c r="C21" s="8" t="s">
        <v>43</v>
      </c>
      <c r="D21" s="6" t="s">
        <v>22</v>
      </c>
      <c r="E21" s="5" t="s">
        <v>59</v>
      </c>
      <c r="F21" s="5" t="s">
        <v>17</v>
      </c>
      <c r="G21" s="7">
        <v>8000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7">
        <f t="shared" si="3"/>
        <v>8000</v>
      </c>
      <c r="Q21" s="7">
        <f t="shared" si="4"/>
        <v>400</v>
      </c>
      <c r="R21" s="7">
        <f t="shared" si="5"/>
        <v>7600</v>
      </c>
    </row>
    <row r="22" spans="2:18" ht="38.1" customHeight="1">
      <c r="B22" s="3">
        <v>12</v>
      </c>
      <c r="C22" s="8" t="s">
        <v>44</v>
      </c>
      <c r="D22" s="6" t="s">
        <v>22</v>
      </c>
      <c r="E22" s="5" t="s">
        <v>60</v>
      </c>
      <c r="F22" s="5" t="s">
        <v>17</v>
      </c>
      <c r="G22" s="7">
        <v>16000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7">
        <f t="shared" si="3"/>
        <v>16000</v>
      </c>
      <c r="Q22" s="7">
        <f t="shared" si="4"/>
        <v>800</v>
      </c>
      <c r="R22" s="7">
        <f t="shared" si="5"/>
        <v>15200</v>
      </c>
    </row>
    <row r="23" spans="2:18" ht="38.1" customHeight="1">
      <c r="B23" s="3">
        <v>13</v>
      </c>
      <c r="C23" s="8" t="s">
        <v>45</v>
      </c>
      <c r="D23" s="6" t="s">
        <v>22</v>
      </c>
      <c r="E23" s="5" t="s">
        <v>60</v>
      </c>
      <c r="F23" s="5" t="s">
        <v>17</v>
      </c>
      <c r="G23" s="7">
        <v>14000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7">
        <f t="shared" si="3"/>
        <v>14000</v>
      </c>
      <c r="Q23" s="7">
        <f t="shared" si="4"/>
        <v>700</v>
      </c>
      <c r="R23" s="7">
        <f t="shared" si="5"/>
        <v>13300</v>
      </c>
    </row>
    <row r="24" spans="2:18" ht="38.1" customHeight="1">
      <c r="B24" s="3">
        <v>14</v>
      </c>
      <c r="C24" s="8" t="s">
        <v>46</v>
      </c>
      <c r="D24" s="6" t="s">
        <v>22</v>
      </c>
      <c r="E24" s="5" t="s">
        <v>60</v>
      </c>
      <c r="F24" s="5" t="s">
        <v>17</v>
      </c>
      <c r="G24" s="7">
        <v>9000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7">
        <f t="shared" si="3"/>
        <v>9000</v>
      </c>
      <c r="Q24" s="7">
        <f t="shared" si="4"/>
        <v>450</v>
      </c>
      <c r="R24" s="7">
        <f t="shared" si="5"/>
        <v>8550</v>
      </c>
    </row>
    <row r="25" spans="2:18" ht="38.1" customHeight="1">
      <c r="B25" s="3">
        <v>15</v>
      </c>
      <c r="C25" s="8" t="s">
        <v>47</v>
      </c>
      <c r="D25" s="6" t="s">
        <v>18</v>
      </c>
      <c r="E25" s="5" t="s">
        <v>24</v>
      </c>
      <c r="F25" s="5" t="s">
        <v>17</v>
      </c>
      <c r="G25" s="7">
        <v>16000</v>
      </c>
      <c r="H25" s="5" t="s">
        <v>17</v>
      </c>
      <c r="I25" s="5" t="s">
        <v>17</v>
      </c>
      <c r="J25" s="5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7">
        <f t="shared" si="3"/>
        <v>16000</v>
      </c>
      <c r="Q25" s="7">
        <f t="shared" si="4"/>
        <v>800</v>
      </c>
      <c r="R25" s="7">
        <f t="shared" si="5"/>
        <v>15200</v>
      </c>
    </row>
    <row r="26" spans="2:18" ht="38.1" customHeight="1">
      <c r="B26" s="3">
        <v>16</v>
      </c>
      <c r="C26" s="26" t="s">
        <v>107</v>
      </c>
      <c r="D26" s="6" t="s">
        <v>22</v>
      </c>
      <c r="E26" s="5" t="s">
        <v>24</v>
      </c>
      <c r="F26" s="5" t="s">
        <v>17</v>
      </c>
      <c r="G26" s="7">
        <v>7000</v>
      </c>
      <c r="H26" s="5" t="s">
        <v>17</v>
      </c>
      <c r="I26" s="5" t="s">
        <v>17</v>
      </c>
      <c r="J26" s="5" t="s">
        <v>17</v>
      </c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7">
        <f t="shared" si="3"/>
        <v>7000</v>
      </c>
      <c r="Q26" s="7">
        <f t="shared" si="4"/>
        <v>350</v>
      </c>
      <c r="R26" s="7">
        <f t="shared" si="5"/>
        <v>6650</v>
      </c>
    </row>
    <row r="27" spans="2:18" ht="38.1" customHeight="1">
      <c r="B27" s="3">
        <v>17</v>
      </c>
      <c r="C27" s="8" t="s">
        <v>20</v>
      </c>
      <c r="D27" s="6" t="s">
        <v>22</v>
      </c>
      <c r="E27" s="5" t="s">
        <v>24</v>
      </c>
      <c r="F27" s="5" t="s">
        <v>17</v>
      </c>
      <c r="G27" s="7">
        <v>10000</v>
      </c>
      <c r="H27" s="5" t="s">
        <v>17</v>
      </c>
      <c r="I27" s="5" t="s">
        <v>17</v>
      </c>
      <c r="J27" s="5" t="s">
        <v>17</v>
      </c>
      <c r="K27" s="5" t="s">
        <v>17</v>
      </c>
      <c r="L27" s="5" t="s">
        <v>17</v>
      </c>
      <c r="M27" s="5" t="s">
        <v>17</v>
      </c>
      <c r="N27" s="5" t="s">
        <v>17</v>
      </c>
      <c r="O27" s="5" t="s">
        <v>17</v>
      </c>
      <c r="P27" s="7">
        <f t="shared" si="3"/>
        <v>10000</v>
      </c>
      <c r="Q27" s="7">
        <f t="shared" si="4"/>
        <v>500</v>
      </c>
      <c r="R27" s="7">
        <f t="shared" si="5"/>
        <v>9500</v>
      </c>
    </row>
    <row r="28" spans="2:18" ht="38.1" customHeight="1">
      <c r="B28" s="3">
        <v>18</v>
      </c>
      <c r="C28" s="8" t="s">
        <v>21</v>
      </c>
      <c r="D28" s="6" t="s">
        <v>22</v>
      </c>
      <c r="E28" s="5" t="s">
        <v>61</v>
      </c>
      <c r="F28" s="5" t="s">
        <v>17</v>
      </c>
      <c r="G28" s="7">
        <v>10000</v>
      </c>
      <c r="H28" s="5" t="s">
        <v>17</v>
      </c>
      <c r="I28" s="5" t="s">
        <v>17</v>
      </c>
      <c r="J28" s="5" t="s">
        <v>17</v>
      </c>
      <c r="K28" s="5" t="s">
        <v>17</v>
      </c>
      <c r="L28" s="5" t="s">
        <v>17</v>
      </c>
      <c r="M28" s="5" t="s">
        <v>17</v>
      </c>
      <c r="N28" s="5" t="s">
        <v>17</v>
      </c>
      <c r="O28" s="5" t="s">
        <v>17</v>
      </c>
      <c r="P28" s="7">
        <f t="shared" si="3"/>
        <v>10000</v>
      </c>
      <c r="Q28" s="7">
        <f t="shared" si="4"/>
        <v>500</v>
      </c>
      <c r="R28" s="7">
        <f t="shared" si="5"/>
        <v>9500</v>
      </c>
    </row>
    <row r="29" spans="2:18" ht="38.1" customHeight="1">
      <c r="B29" s="3">
        <v>19</v>
      </c>
      <c r="C29" s="8" t="s">
        <v>48</v>
      </c>
      <c r="D29" s="6" t="s">
        <v>18</v>
      </c>
      <c r="E29" s="5" t="s">
        <v>62</v>
      </c>
      <c r="F29" s="5" t="s">
        <v>17</v>
      </c>
      <c r="G29" s="7">
        <v>16000</v>
      </c>
      <c r="H29" s="5" t="s">
        <v>17</v>
      </c>
      <c r="I29" s="5" t="s">
        <v>17</v>
      </c>
      <c r="J29" s="5" t="s">
        <v>17</v>
      </c>
      <c r="K29" s="5" t="s">
        <v>17</v>
      </c>
      <c r="L29" s="5" t="s">
        <v>17</v>
      </c>
      <c r="M29" s="5" t="s">
        <v>17</v>
      </c>
      <c r="N29" s="5" t="s">
        <v>17</v>
      </c>
      <c r="O29" s="5" t="s">
        <v>17</v>
      </c>
      <c r="P29" s="7">
        <f t="shared" si="3"/>
        <v>16000</v>
      </c>
      <c r="Q29" s="7">
        <f t="shared" si="4"/>
        <v>800</v>
      </c>
      <c r="R29" s="7">
        <f t="shared" si="5"/>
        <v>15200</v>
      </c>
    </row>
    <row r="30" spans="2:18" ht="75">
      <c r="B30" s="3">
        <v>20</v>
      </c>
      <c r="C30" s="8" t="s">
        <v>19</v>
      </c>
      <c r="D30" s="6" t="s">
        <v>55</v>
      </c>
      <c r="E30" s="5" t="s">
        <v>23</v>
      </c>
      <c r="F30" s="5" t="s">
        <v>17</v>
      </c>
      <c r="G30" s="7">
        <v>16000</v>
      </c>
      <c r="H30" s="5" t="s">
        <v>17</v>
      </c>
      <c r="I30" s="5" t="s">
        <v>17</v>
      </c>
      <c r="J30" s="5" t="s">
        <v>17</v>
      </c>
      <c r="K30" s="5" t="s">
        <v>17</v>
      </c>
      <c r="L30" s="5" t="s">
        <v>17</v>
      </c>
      <c r="M30" s="5" t="s">
        <v>17</v>
      </c>
      <c r="N30" s="5" t="s">
        <v>17</v>
      </c>
      <c r="O30" s="5" t="s">
        <v>17</v>
      </c>
      <c r="P30" s="7">
        <f t="shared" si="3"/>
        <v>16000</v>
      </c>
      <c r="Q30" s="7">
        <f t="shared" si="4"/>
        <v>800</v>
      </c>
      <c r="R30" s="7">
        <f t="shared" si="5"/>
        <v>15200</v>
      </c>
    </row>
    <row r="31" spans="2:18" ht="66" customHeight="1">
      <c r="B31" s="3">
        <v>21</v>
      </c>
      <c r="C31" s="8" t="s">
        <v>98</v>
      </c>
      <c r="D31" s="6" t="s">
        <v>18</v>
      </c>
      <c r="E31" s="5" t="s">
        <v>64</v>
      </c>
      <c r="F31" s="5" t="s">
        <v>17</v>
      </c>
      <c r="G31" s="7">
        <v>16000</v>
      </c>
      <c r="H31" s="5" t="s">
        <v>17</v>
      </c>
      <c r="I31" s="5" t="s">
        <v>17</v>
      </c>
      <c r="J31" s="5" t="s">
        <v>17</v>
      </c>
      <c r="K31" s="5" t="s">
        <v>17</v>
      </c>
      <c r="L31" s="5" t="s">
        <v>17</v>
      </c>
      <c r="M31" s="5" t="s">
        <v>17</v>
      </c>
      <c r="N31" s="5" t="s">
        <v>17</v>
      </c>
      <c r="O31" s="5" t="s">
        <v>17</v>
      </c>
      <c r="P31" s="7">
        <f t="shared" si="3"/>
        <v>16000</v>
      </c>
      <c r="Q31" s="7">
        <f t="shared" si="4"/>
        <v>800</v>
      </c>
      <c r="R31" s="7">
        <f t="shared" si="5"/>
        <v>15200</v>
      </c>
    </row>
    <row r="32" spans="2:18" ht="38.1" customHeight="1">
      <c r="B32" s="3">
        <v>22</v>
      </c>
      <c r="C32" s="8" t="s">
        <v>51</v>
      </c>
      <c r="D32" s="6" t="s">
        <v>22</v>
      </c>
      <c r="E32" s="5" t="s">
        <v>75</v>
      </c>
      <c r="F32" s="5" t="s">
        <v>17</v>
      </c>
      <c r="G32" s="7">
        <v>5000</v>
      </c>
      <c r="H32" s="5" t="s">
        <v>17</v>
      </c>
      <c r="I32" s="5" t="s">
        <v>17</v>
      </c>
      <c r="J32" s="5" t="s">
        <v>17</v>
      </c>
      <c r="K32" s="5" t="s">
        <v>17</v>
      </c>
      <c r="L32" s="5" t="s">
        <v>17</v>
      </c>
      <c r="M32" s="5" t="s">
        <v>17</v>
      </c>
      <c r="N32" s="5" t="s">
        <v>17</v>
      </c>
      <c r="O32" s="5" t="s">
        <v>17</v>
      </c>
      <c r="P32" s="7">
        <f t="shared" si="3"/>
        <v>5000</v>
      </c>
      <c r="Q32" s="7">
        <f t="shared" si="4"/>
        <v>250</v>
      </c>
      <c r="R32" s="7">
        <f t="shared" si="5"/>
        <v>4750</v>
      </c>
    </row>
    <row r="33" spans="2:18" ht="38.1" customHeight="1">
      <c r="B33" s="3">
        <v>23</v>
      </c>
      <c r="C33" s="8" t="s">
        <v>52</v>
      </c>
      <c r="D33" s="6" t="s">
        <v>22</v>
      </c>
      <c r="E33" s="5" t="s">
        <v>75</v>
      </c>
      <c r="F33" s="5" t="s">
        <v>17</v>
      </c>
      <c r="G33" s="7">
        <v>5000</v>
      </c>
      <c r="H33" s="5" t="s">
        <v>17</v>
      </c>
      <c r="I33" s="5" t="s">
        <v>17</v>
      </c>
      <c r="J33" s="5" t="s">
        <v>17</v>
      </c>
      <c r="K33" s="5" t="s">
        <v>17</v>
      </c>
      <c r="L33" s="5" t="s">
        <v>17</v>
      </c>
      <c r="M33" s="5" t="s">
        <v>17</v>
      </c>
      <c r="N33" s="5" t="s">
        <v>17</v>
      </c>
      <c r="O33" s="5" t="s">
        <v>17</v>
      </c>
      <c r="P33" s="7">
        <f t="shared" si="3"/>
        <v>5000</v>
      </c>
      <c r="Q33" s="7">
        <f t="shared" si="4"/>
        <v>250</v>
      </c>
      <c r="R33" s="7">
        <f t="shared" si="5"/>
        <v>4750</v>
      </c>
    </row>
    <row r="34" spans="2:18" ht="38.1" customHeight="1">
      <c r="B34" s="3">
        <v>24</v>
      </c>
      <c r="C34" s="8" t="s">
        <v>53</v>
      </c>
      <c r="D34" s="6" t="s">
        <v>22</v>
      </c>
      <c r="E34" s="5" t="s">
        <v>66</v>
      </c>
      <c r="F34" s="5" t="s">
        <v>17</v>
      </c>
      <c r="G34" s="7">
        <v>7000</v>
      </c>
      <c r="H34" s="5" t="s">
        <v>17</v>
      </c>
      <c r="I34" s="5" t="s">
        <v>17</v>
      </c>
      <c r="J34" s="5" t="s">
        <v>17</v>
      </c>
      <c r="K34" s="5" t="s">
        <v>17</v>
      </c>
      <c r="L34" s="5" t="s">
        <v>17</v>
      </c>
      <c r="M34" s="5" t="s">
        <v>17</v>
      </c>
      <c r="N34" s="5" t="s">
        <v>17</v>
      </c>
      <c r="O34" s="5" t="s">
        <v>17</v>
      </c>
      <c r="P34" s="7">
        <f t="shared" si="3"/>
        <v>7000</v>
      </c>
      <c r="Q34" s="7">
        <f t="shared" si="4"/>
        <v>350</v>
      </c>
      <c r="R34" s="7">
        <f t="shared" si="5"/>
        <v>6650</v>
      </c>
    </row>
    <row r="35" spans="2:18" ht="75">
      <c r="B35" s="3">
        <v>25</v>
      </c>
      <c r="C35" s="8" t="s">
        <v>99</v>
      </c>
      <c r="D35" s="6" t="s">
        <v>22</v>
      </c>
      <c r="E35" s="5" t="s">
        <v>23</v>
      </c>
      <c r="F35" s="5" t="s">
        <v>17</v>
      </c>
      <c r="G35" s="7">
        <v>6000</v>
      </c>
      <c r="H35" s="5" t="s">
        <v>17</v>
      </c>
      <c r="I35" s="5" t="s">
        <v>17</v>
      </c>
      <c r="J35" s="5" t="s">
        <v>17</v>
      </c>
      <c r="K35" s="5" t="s">
        <v>17</v>
      </c>
      <c r="L35" s="5" t="s">
        <v>17</v>
      </c>
      <c r="M35" s="5" t="s">
        <v>17</v>
      </c>
      <c r="N35" s="5" t="s">
        <v>17</v>
      </c>
      <c r="O35" s="5" t="s">
        <v>17</v>
      </c>
      <c r="P35" s="7">
        <f t="shared" ref="P35" si="6">G35</f>
        <v>6000</v>
      </c>
      <c r="Q35" s="7">
        <f t="shared" ref="Q35" si="7">P35*0.05</f>
        <v>300</v>
      </c>
      <c r="R35" s="7">
        <f t="shared" ref="R35" si="8">P35-Q35</f>
        <v>5700</v>
      </c>
    </row>
    <row r="36" spans="2:18" ht="38.1" customHeight="1">
      <c r="B36" s="3">
        <v>26</v>
      </c>
      <c r="C36" s="8" t="s">
        <v>100</v>
      </c>
      <c r="D36" s="6" t="s">
        <v>22</v>
      </c>
      <c r="E36" s="5" t="s">
        <v>74</v>
      </c>
      <c r="F36" s="5" t="s">
        <v>17</v>
      </c>
      <c r="G36" s="7">
        <v>5000</v>
      </c>
      <c r="H36" s="5" t="s">
        <v>17</v>
      </c>
      <c r="I36" s="5" t="s">
        <v>17</v>
      </c>
      <c r="J36" s="5" t="s">
        <v>17</v>
      </c>
      <c r="K36" s="5" t="s">
        <v>17</v>
      </c>
      <c r="L36" s="5" t="s">
        <v>17</v>
      </c>
      <c r="M36" s="5" t="s">
        <v>17</v>
      </c>
      <c r="N36" s="5" t="s">
        <v>17</v>
      </c>
      <c r="O36" s="5" t="s">
        <v>17</v>
      </c>
      <c r="P36" s="7">
        <f t="shared" ref="P36:P37" si="9">G36</f>
        <v>5000</v>
      </c>
      <c r="Q36" s="7">
        <f t="shared" ref="Q36:Q37" si="10">P36*0.05</f>
        <v>250</v>
      </c>
      <c r="R36" s="7">
        <f t="shared" ref="R36:R37" si="11">P36-Q36</f>
        <v>4750</v>
      </c>
    </row>
    <row r="37" spans="2:18" ht="38.1" customHeight="1">
      <c r="B37" s="3">
        <v>27</v>
      </c>
      <c r="C37" s="8" t="s">
        <v>73</v>
      </c>
      <c r="D37" s="6" t="s">
        <v>22</v>
      </c>
      <c r="E37" s="5" t="s">
        <v>60</v>
      </c>
      <c r="F37" s="5" t="s">
        <v>17</v>
      </c>
      <c r="G37" s="7">
        <v>13000</v>
      </c>
      <c r="H37" s="5" t="s">
        <v>17</v>
      </c>
      <c r="I37" s="5" t="s">
        <v>17</v>
      </c>
      <c r="J37" s="5" t="s">
        <v>17</v>
      </c>
      <c r="K37" s="5" t="s">
        <v>17</v>
      </c>
      <c r="L37" s="5" t="s">
        <v>17</v>
      </c>
      <c r="M37" s="5" t="s">
        <v>17</v>
      </c>
      <c r="N37" s="5" t="s">
        <v>17</v>
      </c>
      <c r="O37" s="5" t="s">
        <v>17</v>
      </c>
      <c r="P37" s="7">
        <f t="shared" si="9"/>
        <v>13000</v>
      </c>
      <c r="Q37" s="7">
        <f t="shared" si="10"/>
        <v>650</v>
      </c>
      <c r="R37" s="7">
        <f t="shared" si="11"/>
        <v>12350</v>
      </c>
    </row>
    <row r="38" spans="2:18" ht="38.1" customHeight="1">
      <c r="B38" s="3">
        <v>28</v>
      </c>
      <c r="C38" s="8" t="s">
        <v>101</v>
      </c>
      <c r="D38" s="6" t="s">
        <v>22</v>
      </c>
      <c r="E38" s="5" t="s">
        <v>80</v>
      </c>
      <c r="F38" s="5" t="s">
        <v>17</v>
      </c>
      <c r="G38" s="7">
        <v>6000</v>
      </c>
      <c r="H38" s="5" t="s">
        <v>17</v>
      </c>
      <c r="I38" s="5" t="s">
        <v>17</v>
      </c>
      <c r="J38" s="5" t="s">
        <v>17</v>
      </c>
      <c r="K38" s="5" t="s">
        <v>17</v>
      </c>
      <c r="L38" s="5" t="s">
        <v>17</v>
      </c>
      <c r="M38" s="5" t="s">
        <v>17</v>
      </c>
      <c r="N38" s="5" t="s">
        <v>17</v>
      </c>
      <c r="O38" s="5" t="s">
        <v>17</v>
      </c>
      <c r="P38" s="7">
        <f t="shared" ref="P38" si="12">G38</f>
        <v>6000</v>
      </c>
      <c r="Q38" s="7">
        <f t="shared" ref="Q38" si="13">P38*0.05</f>
        <v>300</v>
      </c>
      <c r="R38" s="7">
        <f t="shared" ref="R38" si="14">P38-Q38</f>
        <v>5700</v>
      </c>
    </row>
    <row r="39" spans="2:18" ht="28.5" customHeight="1">
      <c r="B39" s="3">
        <v>29</v>
      </c>
      <c r="C39" s="25" t="s">
        <v>102</v>
      </c>
      <c r="D39" s="6" t="s">
        <v>22</v>
      </c>
      <c r="E39" s="5" t="s">
        <v>56</v>
      </c>
      <c r="F39" s="5" t="s">
        <v>17</v>
      </c>
      <c r="G39" s="7">
        <v>7000</v>
      </c>
      <c r="H39" s="5" t="s">
        <v>17</v>
      </c>
      <c r="I39" s="5" t="s">
        <v>17</v>
      </c>
      <c r="J39" s="5" t="s">
        <v>17</v>
      </c>
      <c r="K39" s="5" t="s">
        <v>17</v>
      </c>
      <c r="L39" s="5" t="s">
        <v>17</v>
      </c>
      <c r="M39" s="5" t="s">
        <v>17</v>
      </c>
      <c r="N39" s="5" t="s">
        <v>17</v>
      </c>
      <c r="O39" s="5" t="s">
        <v>17</v>
      </c>
      <c r="P39" s="7">
        <f t="shared" ref="P39" si="15">G39</f>
        <v>7000</v>
      </c>
      <c r="Q39" s="7">
        <f t="shared" ref="Q39" si="16">P39*0.05</f>
        <v>350</v>
      </c>
      <c r="R39" s="7">
        <f t="shared" ref="R39" si="17">P39-Q39</f>
        <v>6650</v>
      </c>
    </row>
    <row r="40" spans="2:18" ht="28.5" customHeight="1">
      <c r="B40" s="3">
        <v>30</v>
      </c>
      <c r="C40" s="25" t="s">
        <v>106</v>
      </c>
      <c r="D40" s="6" t="s">
        <v>22</v>
      </c>
      <c r="E40" s="5" t="s">
        <v>59</v>
      </c>
      <c r="F40" s="5" t="s">
        <v>17</v>
      </c>
      <c r="G40" s="7">
        <v>5000</v>
      </c>
      <c r="H40" s="5" t="s">
        <v>17</v>
      </c>
      <c r="I40" s="5" t="s">
        <v>17</v>
      </c>
      <c r="J40" s="5" t="s">
        <v>17</v>
      </c>
      <c r="K40" s="5" t="s">
        <v>17</v>
      </c>
      <c r="L40" s="5" t="s">
        <v>17</v>
      </c>
      <c r="M40" s="5" t="s">
        <v>17</v>
      </c>
      <c r="N40" s="5" t="s">
        <v>17</v>
      </c>
      <c r="O40" s="5" t="s">
        <v>17</v>
      </c>
      <c r="P40" s="7">
        <f t="shared" ref="P40" si="18">G40</f>
        <v>5000</v>
      </c>
      <c r="Q40" s="7">
        <f t="shared" ref="Q40" si="19">P40*0.05</f>
        <v>250</v>
      </c>
      <c r="R40" s="7">
        <f t="shared" ref="R40" si="20">P40-Q40</f>
        <v>4750</v>
      </c>
    </row>
  </sheetData>
  <mergeCells count="6">
    <mergeCell ref="B6:R6"/>
    <mergeCell ref="B7:R7"/>
    <mergeCell ref="B8:R8"/>
    <mergeCell ref="B2:R3"/>
    <mergeCell ref="B4:R4"/>
    <mergeCell ref="B5:R5"/>
  </mergeCells>
  <conditionalFormatting sqref="C1:C1048576">
    <cfRule type="duplicateValues" dxfId="1" priority="1"/>
  </conditionalFormatting>
  <conditionalFormatting sqref="C11:C38">
    <cfRule type="duplicateValues" dxfId="0" priority="380"/>
  </conditionalFormatting>
  <printOptions horizontalCentered="1" verticalCentered="1"/>
  <pageMargins left="0.78740157480314965" right="0.78740157480314965" top="0.78740157480314965" bottom="0.78740157480314965" header="0.31496062992125984" footer="0.31496062992125984"/>
  <pageSetup paperSize="300" scale="41" fitToHeight="0" orientation="portrait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10-4 (021)</vt:lpstr>
      <vt:lpstr>10-4 (22)</vt:lpstr>
      <vt:lpstr>10-4 (Sub_18)</vt:lpstr>
      <vt:lpstr>10-4 (029)</vt:lpstr>
      <vt:lpstr>'10-4 (021)'!Área_de_impresión</vt:lpstr>
      <vt:lpstr>'10-4 (029)'!Área_de_impresión</vt:lpstr>
      <vt:lpstr>'10-4 (22)'!Área_de_impresión</vt:lpstr>
      <vt:lpstr>'10-4 (Sub_18)'!Área_de_impresión</vt:lpstr>
      <vt:lpstr>'10-4 (029)'!Títulos_a_imprimir</vt:lpstr>
      <vt:lpstr>'10-4 (Sub_18)'!Títulos_a_imprimir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Martha Quina</cp:lastModifiedBy>
  <cp:lastPrinted>2021-12-30T16:33:23Z</cp:lastPrinted>
  <dcterms:created xsi:type="dcterms:W3CDTF">2019-10-02T21:20:13Z</dcterms:created>
  <dcterms:modified xsi:type="dcterms:W3CDTF">2022-08-22T17:57:14Z</dcterms:modified>
</cp:coreProperties>
</file>