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garcia\Desktop\"/>
    </mc:Choice>
  </mc:AlternateContent>
  <xr:revisionPtr revIDLastSave="0" documentId="8_{6AA96256-5E9B-43BA-BCA2-FC160838D698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10-4 (021)" sheetId="3" r:id="rId1"/>
    <sheet name="10-4 (22)" sheetId="5" r:id="rId2"/>
    <sheet name="10-4 (Sub_18)" sheetId="6" r:id="rId3"/>
    <sheet name="10-4 (029)" sheetId="1" r:id="rId4"/>
  </sheets>
  <definedNames>
    <definedName name="_xlnm._FilterDatabase" localSheetId="2" hidden="1">'10-4 (Sub_18)'!$B$9:$R$24</definedName>
    <definedName name="_xlnm.Print_Area" localSheetId="0">'10-4 (021)'!$A$1:$Q$26</definedName>
    <definedName name="_xlnm.Print_Area" localSheetId="3">'10-4 (029)'!$A$1:$R$42</definedName>
    <definedName name="_xlnm.Print_Area" localSheetId="1">'10-4 (22)'!$B$1:$R$27</definedName>
    <definedName name="_xlnm.Print_Area" localSheetId="2">'10-4 (Sub_18)'!$B$1:$R$45</definedName>
    <definedName name="_xlnm.Print_Titles" localSheetId="3">'10-4 (029)'!$1:$11</definedName>
    <definedName name="_xlnm.Print_Titles" localSheetId="2">'10-4 (Sub_18)'!$1:$9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5" l="1"/>
  <c r="R17" i="5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13" i="1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11" i="6"/>
  <c r="P33" i="6"/>
  <c r="Q33" i="6" s="1"/>
  <c r="R33" i="6" l="1"/>
  <c r="P18" i="6" l="1"/>
  <c r="Q18" i="6" s="1"/>
  <c r="R18" i="6" s="1"/>
  <c r="P32" i="1"/>
  <c r="Q32" i="1" s="1"/>
  <c r="P32" i="6"/>
  <c r="Q32" i="6" s="1"/>
  <c r="P31" i="1"/>
  <c r="P27" i="6"/>
  <c r="P23" i="6"/>
  <c r="Q16" i="3"/>
  <c r="R32" i="1" l="1"/>
  <c r="R32" i="6"/>
  <c r="Q31" i="1"/>
  <c r="R31" i="1" s="1"/>
  <c r="Q23" i="6"/>
  <c r="R23" i="6" s="1"/>
  <c r="Q27" i="6"/>
  <c r="R27" i="6" s="1"/>
  <c r="P30" i="1" l="1"/>
  <c r="Q30" i="1" s="1"/>
  <c r="R30" i="1" s="1"/>
  <c r="P29" i="1"/>
  <c r="Q29" i="1" s="1"/>
  <c r="P21" i="6"/>
  <c r="P17" i="6"/>
  <c r="Q17" i="6" s="1"/>
  <c r="P24" i="6"/>
  <c r="Q24" i="6" s="1"/>
  <c r="P19" i="6"/>
  <c r="Q19" i="6" s="1"/>
  <c r="P16" i="6"/>
  <c r="P26" i="6"/>
  <c r="P12" i="6"/>
  <c r="Q12" i="6" s="1"/>
  <c r="R29" i="1" l="1"/>
  <c r="Q21" i="6"/>
  <c r="R21" i="6" s="1"/>
  <c r="R17" i="6"/>
  <c r="R24" i="6"/>
  <c r="R19" i="6"/>
  <c r="Q16" i="6"/>
  <c r="R16" i="6" s="1"/>
  <c r="R12" i="6"/>
  <c r="Q26" i="6"/>
  <c r="R26" i="6" s="1"/>
  <c r="P12" i="1" l="1"/>
  <c r="Q12" i="1" s="1"/>
  <c r="P13" i="1"/>
  <c r="Q13" i="1" s="1"/>
  <c r="P14" i="1"/>
  <c r="Q14" i="1" s="1"/>
  <c r="P15" i="1"/>
  <c r="P16" i="1"/>
  <c r="Q16" i="1" s="1"/>
  <c r="P17" i="1"/>
  <c r="Q17" i="1" s="1"/>
  <c r="R17" i="1" s="1"/>
  <c r="P18" i="1"/>
  <c r="Q18" i="1" s="1"/>
  <c r="P19" i="1"/>
  <c r="P20" i="1"/>
  <c r="P21" i="1"/>
  <c r="P22" i="1"/>
  <c r="P23" i="1"/>
  <c r="Q23" i="1" s="1"/>
  <c r="P24" i="1"/>
  <c r="P25" i="1"/>
  <c r="Q25" i="1" s="1"/>
  <c r="P26" i="1"/>
  <c r="P27" i="1"/>
  <c r="Q27" i="1" s="1"/>
  <c r="P28" i="1"/>
  <c r="P11" i="6"/>
  <c r="P29" i="6"/>
  <c r="P25" i="6"/>
  <c r="P15" i="6"/>
  <c r="P22" i="6"/>
  <c r="P30" i="6"/>
  <c r="P13" i="6"/>
  <c r="P28" i="6"/>
  <c r="P14" i="6"/>
  <c r="P31" i="6"/>
  <c r="P20" i="6"/>
  <c r="Q20" i="6" s="1"/>
  <c r="O16" i="3"/>
  <c r="R14" i="1" l="1"/>
  <c r="R16" i="1"/>
  <c r="R12" i="1"/>
  <c r="R23" i="1"/>
  <c r="R18" i="1"/>
  <c r="R13" i="1"/>
  <c r="R25" i="1"/>
  <c r="Q24" i="1"/>
  <c r="R24" i="1" s="1"/>
  <c r="R27" i="1"/>
  <c r="Q26" i="1"/>
  <c r="R26" i="1" s="1"/>
  <c r="Q15" i="1"/>
  <c r="R15" i="1" s="1"/>
  <c r="Q19" i="1"/>
  <c r="R19" i="1" s="1"/>
  <c r="Q28" i="1"/>
  <c r="R28" i="1" s="1"/>
  <c r="Q22" i="1"/>
  <c r="R22" i="1" s="1"/>
  <c r="Q21" i="1"/>
  <c r="R21" i="1" s="1"/>
  <c r="Q20" i="1"/>
  <c r="R20" i="1" s="1"/>
  <c r="R20" i="6"/>
  <c r="Q31" i="6"/>
  <c r="R31" i="6" s="1"/>
  <c r="Q14" i="6"/>
  <c r="R14" i="6" s="1"/>
  <c r="Q28" i="6" l="1"/>
  <c r="R28" i="6" s="1"/>
  <c r="Q13" i="6"/>
  <c r="R13" i="6" s="1"/>
  <c r="Q30" i="6"/>
  <c r="R30" i="6" s="1"/>
  <c r="P10" i="6" l="1"/>
  <c r="Q22" i="6" l="1"/>
  <c r="R22" i="6" s="1"/>
  <c r="Q25" i="6"/>
  <c r="R25" i="6" s="1"/>
  <c r="Q29" i="6"/>
  <c r="R29" i="6" s="1"/>
  <c r="Q15" i="6"/>
  <c r="R15" i="6" s="1"/>
  <c r="Q11" i="6"/>
  <c r="R11" i="6" s="1"/>
  <c r="Q10" i="6"/>
  <c r="R10" i="6" s="1"/>
</calcChain>
</file>

<file path=xl/sharedStrings.xml><?xml version="1.0" encoding="utf-8"?>
<sst xmlns="http://schemas.openxmlformats.org/spreadsheetml/2006/main" count="652" uniqueCount="107">
  <si>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</si>
  <si>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</si>
  <si>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</si>
  <si>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</si>
  <si>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</si>
  <si>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</si>
  <si>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</si>
  <si>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</si>
  <si>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</si>
  <si>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</si>
  <si>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</si>
  <si>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</si>
  <si>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</si>
  <si>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</si>
  <si>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</si>
  <si>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</si>
  <si>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</si>
  <si>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</si>
  <si>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</si>
  <si>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</si>
  <si>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</si>
  <si>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</si>
  <si>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</si>
  <si>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</si>
  <si>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</si>
  <si>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</si>
  <si>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</si>
  <si>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</si>
  <si>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</si>
  <si>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</si>
  <si>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</si>
  <si>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CARLOS HUMBERTO CASTILLO BROCKE</t>
  </si>
  <si>
    <t>BRENDA ARACELI ORDOÑEZ QUIJIVIX</t>
  </si>
  <si>
    <t>CARLOS ALBERTO GARCIA BARILLAS</t>
  </si>
  <si>
    <t>HÉCTOR CIRILO VELÁSQUEZ DE LEÓN</t>
  </si>
  <si>
    <t>JORGE ANTONIO MORALES COLÍNDRES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</si>
  <si>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</si>
  <si>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</si>
  <si>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</si>
  <si>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</si>
  <si>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</si>
  <si>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</si>
  <si>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</si>
  <si>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</si>
  <si>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</si>
  <si>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</si>
  <si>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</si>
  <si>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</si>
  <si>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MARTA ELENA ESTRADA GODOY DE FURLÁN</t>
  </si>
  <si>
    <t>MARVIN EMANUEL MARCOS TZALOJ</t>
  </si>
  <si>
    <t>SERVICIOS TECNICOS</t>
  </si>
  <si>
    <t>JOSÉ LUIS GIRÓN ZACARÍAS</t>
  </si>
  <si>
    <t>NANCY ODETH PAZ ALEGRÍA</t>
  </si>
  <si>
    <t>WILLSON EVELIO CANEL ALVARADO</t>
  </si>
  <si>
    <t xml:space="preserve"> ALMA LETICIA CANAHUI GALICIA</t>
  </si>
  <si>
    <t>LEYLAND HILENY ZELADA ESTRADA</t>
  </si>
  <si>
    <t>DEPARTAMENTO JURÍDICO</t>
  </si>
  <si>
    <t>DEPARTAMENTO FINANCIERO</t>
  </si>
  <si>
    <t>DEPARTAMENTO DE PROYECTOS</t>
  </si>
  <si>
    <t>DEPARTAMENTO ADMINISTRATIVO</t>
  </si>
  <si>
    <t>DEPARTAMENTO DE AUDITORIA INTERNA</t>
  </si>
  <si>
    <t xml:space="preserve">DEPARTAMENTO DE CATASTRO </t>
  </si>
  <si>
    <t>SECCION DE RECURSOS HUMANOS</t>
  </si>
  <si>
    <t>DEPARTAMENTO DE CARTERA</t>
  </si>
  <si>
    <t>EDWIN JACOBO MORALES LOPEZ</t>
  </si>
  <si>
    <t>JUANA GUILLERMA JIMENEZ CARDONA DE MEJIA</t>
  </si>
  <si>
    <t xml:space="preserve">DEPARTAMENTO JURIDICO </t>
  </si>
  <si>
    <t>CRYSTOPHER LANNER MORALES GUZMAN</t>
  </si>
  <si>
    <t>JORGE LUIS ARCHILA BARRERA</t>
  </si>
  <si>
    <t xml:space="preserve">DEPARTAMENTO DE PROYECTOS </t>
  </si>
  <si>
    <t>JAQUELINE KARINA CANO PINTO</t>
  </si>
  <si>
    <t>ERICK ANTONIO DIAZ LOPEZ</t>
  </si>
  <si>
    <t>JOSE LUIS PAZ ARDON</t>
  </si>
  <si>
    <t>YESSIKA DINORA GARCIA DOMINGUEZ</t>
  </si>
  <si>
    <t>COORDINACION GENERAL</t>
  </si>
  <si>
    <t>GUADALUPE MAGDALENA SOTO MONTOYA</t>
  </si>
  <si>
    <t>NESTOR NOE ARRIVILLAGA MENDEZ</t>
  </si>
  <si>
    <t>Departamento Financiero</t>
  </si>
  <si>
    <t>Encargado Fondo Rotativo</t>
  </si>
  <si>
    <t>OVIDIO ANTONIO FLORES OLIVA</t>
  </si>
  <si>
    <t>ANGELICA PETRONA CHACAJ LOPEZ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</si>
  <si>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</si>
  <si>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</si>
  <si>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</si>
  <si>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</si>
  <si>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</si>
  <si>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</si>
  <si>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</si>
  <si>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Johana Maribel Colón González</t>
  </si>
  <si>
    <t>IRMA JEANETH RUIZ ROSALES</t>
  </si>
  <si>
    <t>SHARELYN CELESTE GUDIEL CASTAÑEDA</t>
  </si>
  <si>
    <t>WILLIAM GEOVANY MARROQUIN MARTINEZ</t>
  </si>
  <si>
    <t>ALLAN ROGER DIAZ MONTES DE OCA</t>
  </si>
  <si>
    <t>RUTH HERNÁNDEZ REYES</t>
  </si>
  <si>
    <t>Dicla Rubí López Barrios</t>
  </si>
  <si>
    <t>DEPARTAMENTO DE FOMENTO Y DESARROLLO DE VIVIENDA/SECCION DE PLANIFICACION Y PROGRAMACION</t>
  </si>
  <si>
    <t>DEPARTAMENTO DE ARCHIVO GENERAL</t>
  </si>
  <si>
    <t xml:space="preserve"> DEPARTAMENTO DE CATASTRO Y REGISTRO DE BIENES INMUEBLES</t>
  </si>
  <si>
    <t>COORDINACIÓN GENERAL/ EN COMUNICACIÓN SOCIAL</t>
  </si>
  <si>
    <t>COORDINACIÓN GENERAL/ VENTANILLA DE EXPEDIENTES</t>
  </si>
  <si>
    <t>EVELYN MARLENY PEREZ SAMAYOA</t>
  </si>
  <si>
    <t>PROFESIONALES EN EL DEPARTAMENTO DE CATASTRO Y REGISTRO DE BIENES INMUEBLES</t>
  </si>
  <si>
    <t>COORDINACION GENERAL/ ACCESO A LA INFORMACIÓN PÚBLICA</t>
  </si>
  <si>
    <t xml:space="preserve"> FEBRERO 2024 - Renglón Presupuestario 021</t>
  </si>
  <si>
    <t>FEBRERO 2024 - Renglón Presupuestario Sub Grupo 18</t>
  </si>
  <si>
    <t>FEBRERO 2024 - Renglón Presupuestario 029</t>
  </si>
  <si>
    <t>FEBRERO 2024 - Renglón Presupuestario 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</si>
</sst>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44" fontId="1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64" fontId="0" fillId="0" borderId="6" xfId="1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44" fontId="0" fillId="0" borderId="6" xfId="1" applyFont="1" applyBorder="1" applyAlignment="1">
      <alignment vertical="center"/>
    </xf>
    <xf numFmtId="164" fontId="0" fillId="0" borderId="5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782811</xdr:colOff>
      <xdr:row>17</xdr:row>
      <xdr:rowOff>157638</xdr:rowOff>
    </xdr:from>
    <xdr:to>
      <xdr:col>10</xdr:col>
      <xdr:colOff>306655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286775" y="4892924"/>
          <a:ext cx="4204701" cy="1417867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2"/>
            <a:ext cx="2228849" cy="859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990847</xdr:colOff>
      <xdr:row>20</xdr:row>
      <xdr:rowOff>97554</xdr:rowOff>
    </xdr:from>
    <xdr:to>
      <xdr:col>11</xdr:col>
      <xdr:colOff>394607</xdr:colOff>
      <xdr:row>29</xdr:row>
      <xdr:rowOff>40820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488133" y="4873661"/>
          <a:ext cx="4397581" cy="1657766"/>
          <a:chOff x="7059387" y="5652268"/>
          <a:chExt cx="4383923" cy="16577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1"/>
            <a:ext cx="2227108" cy="10575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12507</xdr:colOff>
      <xdr:row>34</xdr:row>
      <xdr:rowOff>168085</xdr:rowOff>
    </xdr:from>
    <xdr:to>
      <xdr:col>10</xdr:col>
      <xdr:colOff>638737</xdr:colOff>
      <xdr:row>40</xdr:row>
      <xdr:rowOff>179666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525801" y="16820026"/>
          <a:ext cx="4156083" cy="1457140"/>
          <a:chOff x="7119794" y="5713452"/>
          <a:chExt cx="4001950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1" y="5759940"/>
            <a:ext cx="1693243" cy="122533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212912</xdr:colOff>
      <xdr:row>1</xdr:row>
      <xdr:rowOff>206353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1</xdr:row>
      <xdr:rowOff>11206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1895410</xdr:colOff>
      <xdr:row>36</xdr:row>
      <xdr:rowOff>116217</xdr:rowOff>
    </xdr:from>
    <xdr:to>
      <xdr:col>9</xdr:col>
      <xdr:colOff>518673</xdr:colOff>
      <xdr:row>46</xdr:row>
      <xdr:rowOff>56827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5335616" y="15401041"/>
          <a:ext cx="3968469" cy="1845610"/>
          <a:chOff x="7059386" y="5694315"/>
          <a:chExt cx="4208689" cy="174757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059386" y="6094586"/>
            <a:ext cx="2119145" cy="1347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134473</xdr:colOff>
      <xdr:row>0</xdr:row>
      <xdr:rowOff>44822</xdr:rowOff>
    </xdr:from>
    <xdr:to>
      <xdr:col>17</xdr:col>
      <xdr:colOff>280146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212913</xdr:colOff>
      <xdr:row>0</xdr:row>
      <xdr:rowOff>100854</xdr:rowOff>
    </xdr:from>
    <xdr:to>
      <xdr:col>4</xdr:col>
      <xdr:colOff>700367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zoomScale="70" zoomScaleNormal="70" zoomScaleSheetLayoutView="85" zoomScalePageLayoutView="85" workbookViewId="0">
      <selection activeCell="M16" sqref="M16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" bestFit="1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  <col min="18" max="18" width="16.5703125" customWidth="1"/>
  </cols>
  <sheetData>
    <row r="9" spans="1:17" ht="26.25" customHeight="1" x14ac:dyDescent="0.4">
      <c r="A9" s="41" t="s">
        <v>40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8.75" x14ac:dyDescent="0.3">
      <c r="A10" s="42" t="s">
        <v>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18.75" x14ac:dyDescent="0.3">
      <c r="A11" s="42" t="s">
        <v>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 ht="15.75" x14ac:dyDescent="0.25">
      <c r="A12" s="43" t="s">
        <v>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7" ht="26.25" x14ac:dyDescent="0.4">
      <c r="A13" s="44" t="s">
        <v>103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7" ht="21.75" thickBot="1" x14ac:dyDescent="0.4">
      <c r="A14" s="40" t="s">
        <v>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s="36" customFormat="1" ht="53.25" customHeight="1" thickBot="1" x14ac:dyDescent="0.25">
      <c r="A15" s="32" t="s">
        <v>5</v>
      </c>
      <c r="B15" s="33" t="s">
        <v>6</v>
      </c>
      <c r="C15" s="34" t="s">
        <v>7</v>
      </c>
      <c r="D15" s="33" t="s">
        <v>8</v>
      </c>
      <c r="E15" s="33" t="s">
        <v>23</v>
      </c>
      <c r="F15" s="33" t="s">
        <v>24</v>
      </c>
      <c r="G15" s="33" t="s">
        <v>22</v>
      </c>
      <c r="H15" s="33" t="s">
        <v>25</v>
      </c>
      <c r="I15" s="33" t="s">
        <v>41</v>
      </c>
      <c r="J15" s="33" t="s">
        <v>42</v>
      </c>
      <c r="K15" s="33" t="s">
        <v>11</v>
      </c>
      <c r="L15" s="33" t="s">
        <v>12</v>
      </c>
      <c r="M15" s="33" t="s">
        <v>26</v>
      </c>
      <c r="N15" s="33" t="s">
        <v>13</v>
      </c>
      <c r="O15" s="33" t="s">
        <v>14</v>
      </c>
      <c r="P15" s="34" t="s">
        <v>15</v>
      </c>
      <c r="Q15" s="35" t="s">
        <v>16</v>
      </c>
    </row>
    <row r="16" spans="1:17" ht="54.75" customHeight="1" x14ac:dyDescent="0.25">
      <c r="A16" s="19">
        <v>1</v>
      </c>
      <c r="B16" s="16" t="s">
        <v>88</v>
      </c>
      <c r="C16" s="24" t="s">
        <v>78</v>
      </c>
      <c r="D16" s="21" t="s">
        <v>77</v>
      </c>
      <c r="E16" s="5" t="s">
        <v>17</v>
      </c>
      <c r="F16" s="30">
        <v>3300</v>
      </c>
      <c r="G16" s="5" t="s">
        <v>17</v>
      </c>
      <c r="H16" s="5" t="s">
        <v>17</v>
      </c>
      <c r="I16" s="22">
        <v>1500</v>
      </c>
      <c r="J16" s="22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22">
        <f>F16+I16+J16</f>
        <v>5050</v>
      </c>
      <c r="P16" s="23">
        <v>784.51</v>
      </c>
      <c r="Q16" s="22">
        <f>+(F16+I16+J16)-P16</f>
        <v>4265.49</v>
      </c>
    </row>
    <row r="19" spans="2:14" ht="15.75" x14ac:dyDescent="0.25">
      <c r="B19" s="8"/>
      <c r="L19" s="12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7"/>
  <sheetViews>
    <sheetView showGridLines="0" zoomScale="70" zoomScaleNormal="70" zoomScaleSheetLayoutView="70" workbookViewId="0">
      <selection activeCell="Q17" sqref="Q17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41" t="s">
        <v>40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8" ht="18.75" x14ac:dyDescent="0.3">
      <c r="A10" s="1"/>
      <c r="B10" s="42" t="s">
        <v>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18.75" x14ac:dyDescent="0.3">
      <c r="A11" s="1"/>
      <c r="B11" s="42" t="s">
        <v>2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ht="15.75" x14ac:dyDescent="0.25">
      <c r="A12" s="1"/>
      <c r="B12" s="43" t="s">
        <v>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 ht="26.25" x14ac:dyDescent="0.4">
      <c r="B13" s="44" t="s">
        <v>106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ht="21" x14ac:dyDescent="0.35">
      <c r="B14" s="40" t="s">
        <v>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36" customFormat="1" ht="24" x14ac:dyDescent="0.2">
      <c r="B16" s="37" t="s">
        <v>5</v>
      </c>
      <c r="C16" s="37" t="s">
        <v>6</v>
      </c>
      <c r="D16" s="37" t="s">
        <v>7</v>
      </c>
      <c r="E16" s="37" t="s">
        <v>8</v>
      </c>
      <c r="F16" s="37" t="s">
        <v>23</v>
      </c>
      <c r="G16" s="37" t="s">
        <v>24</v>
      </c>
      <c r="H16" s="37" t="s">
        <v>47</v>
      </c>
      <c r="I16" s="37" t="s">
        <v>25</v>
      </c>
      <c r="J16" s="37" t="s">
        <v>41</v>
      </c>
      <c r="K16" s="37" t="s">
        <v>42</v>
      </c>
      <c r="L16" s="37" t="s">
        <v>11</v>
      </c>
      <c r="M16" s="37" t="s">
        <v>12</v>
      </c>
      <c r="N16" s="37" t="s">
        <v>26</v>
      </c>
      <c r="O16" s="37" t="s">
        <v>13</v>
      </c>
      <c r="P16" s="37" t="s">
        <v>14</v>
      </c>
      <c r="Q16" s="37" t="s">
        <v>15</v>
      </c>
      <c r="R16" s="37" t="s">
        <v>16</v>
      </c>
    </row>
    <row r="17" spans="1:18" ht="42" customHeight="1" x14ac:dyDescent="0.25">
      <c r="A17" s="4"/>
      <c r="B17" s="15">
        <v>1</v>
      </c>
      <c r="C17" s="20" t="s">
        <v>94</v>
      </c>
      <c r="D17" s="5" t="s">
        <v>43</v>
      </c>
      <c r="E17" s="5" t="s">
        <v>44</v>
      </c>
      <c r="F17" s="5" t="s">
        <v>17</v>
      </c>
      <c r="G17" s="17">
        <v>24000</v>
      </c>
      <c r="H17" s="5" t="s">
        <v>17</v>
      </c>
      <c r="I17" s="39">
        <v>375</v>
      </c>
      <c r="J17" s="5" t="s">
        <v>17</v>
      </c>
      <c r="K17" s="5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29">
        <f>SUM(G17:O17)</f>
        <v>24625</v>
      </c>
      <c r="Q17" s="18">
        <v>5511.6</v>
      </c>
      <c r="R17" s="17">
        <f>+P17-Q17</f>
        <v>19113.400000000001</v>
      </c>
    </row>
  </sheetData>
  <mergeCells count="6">
    <mergeCell ref="B14:R14"/>
    <mergeCell ref="B9:R9"/>
    <mergeCell ref="B10:R10"/>
    <mergeCell ref="B11:R11"/>
    <mergeCell ref="B12:R12"/>
    <mergeCell ref="B13:R13"/>
  </mergeCells>
  <pageMargins left="1" right="1" top="1" bottom="1" header="0.5" footer="0.5"/>
  <pageSetup paperSize="4632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36"/>
  <sheetViews>
    <sheetView showGridLines="0" topLeftCell="B1" zoomScale="85" zoomScaleNormal="85" zoomScaleSheetLayoutView="70" workbookViewId="0">
      <selection activeCell="B2" sqref="B2:R3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1" customWidth="1"/>
    <col min="4" max="4" width="16" customWidth="1"/>
    <col min="5" max="5" width="31.140625" style="4" customWidth="1"/>
    <col min="6" max="6" width="8.140625" customWidth="1"/>
    <col min="7" max="7" width="12.28515625" bestFit="1" customWidth="1"/>
    <col min="8" max="8" width="13.5703125" customWidth="1"/>
    <col min="9" max="9" width="10.42578125" bestFit="1" customWidth="1"/>
    <col min="10" max="10" width="8.5703125" bestFit="1" customWidth="1"/>
    <col min="11" max="11" width="10.42578125" bestFit="1" customWidth="1"/>
    <col min="12" max="12" width="7" bestFit="1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102.75" customHeight="1" x14ac:dyDescent="0.25"/>
    <row r="2" spans="2:18" ht="48" customHeight="1" x14ac:dyDescent="0.2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2:18" ht="13.5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18" s="1" customFormat="1" ht="23.25" x14ac:dyDescent="0.25">
      <c r="B4" s="47" t="s">
        <v>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2:18" s="1" customFormat="1" ht="23.25" x14ac:dyDescent="0.35"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2:18" s="1" customFormat="1" ht="36.75" customHeight="1" x14ac:dyDescent="0.25">
      <c r="B6" s="49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2:18" ht="33" customHeight="1" x14ac:dyDescent="0.25">
      <c r="B7" s="50" t="s">
        <v>104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2:18" ht="33" customHeight="1" thickBot="1" x14ac:dyDescent="0.3">
      <c r="B8" s="45" t="s">
        <v>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2:18" s="38" customFormat="1" ht="56.25" customHeight="1" thickBot="1" x14ac:dyDescent="0.3">
      <c r="B9" s="32" t="s">
        <v>5</v>
      </c>
      <c r="C9" s="33" t="s">
        <v>6</v>
      </c>
      <c r="D9" s="34" t="s">
        <v>7</v>
      </c>
      <c r="E9" s="33" t="s">
        <v>8</v>
      </c>
      <c r="F9" s="33" t="s">
        <v>23</v>
      </c>
      <c r="G9" s="33" t="s">
        <v>24</v>
      </c>
      <c r="H9" s="33" t="s">
        <v>22</v>
      </c>
      <c r="I9" s="33" t="s">
        <v>25</v>
      </c>
      <c r="J9" s="33" t="s">
        <v>9</v>
      </c>
      <c r="K9" s="33" t="s">
        <v>10</v>
      </c>
      <c r="L9" s="33" t="s">
        <v>11</v>
      </c>
      <c r="M9" s="33" t="s">
        <v>12</v>
      </c>
      <c r="N9" s="33" t="s">
        <v>26</v>
      </c>
      <c r="O9" s="33" t="s">
        <v>13</v>
      </c>
      <c r="P9" s="33" t="s">
        <v>14</v>
      </c>
      <c r="Q9" s="34" t="s">
        <v>15</v>
      </c>
      <c r="R9" s="35" t="s">
        <v>16</v>
      </c>
    </row>
    <row r="10" spans="2:18" s="4" customFormat="1" ht="38.1" customHeight="1" x14ac:dyDescent="0.25">
      <c r="B10" s="3">
        <v>1</v>
      </c>
      <c r="C10" s="5" t="s">
        <v>36</v>
      </c>
      <c r="D10" s="5" t="s">
        <v>21</v>
      </c>
      <c r="E10" s="5" t="s">
        <v>56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 t="shared" ref="P10:P33" si="0">G10</f>
        <v>10000</v>
      </c>
      <c r="Q10" s="6">
        <f t="shared" ref="Q10:Q16" si="1">P10*0.05</f>
        <v>500</v>
      </c>
      <c r="R10" s="6">
        <f t="shared" ref="R10:R33" si="2">P10-Q10</f>
        <v>9500</v>
      </c>
    </row>
    <row r="11" spans="2:18" s="4" customFormat="1" ht="38.1" customHeight="1" x14ac:dyDescent="0.25">
      <c r="B11" s="3">
        <f>B10+1</f>
        <v>2</v>
      </c>
      <c r="C11" s="5" t="s">
        <v>55</v>
      </c>
      <c r="D11" s="5" t="s">
        <v>21</v>
      </c>
      <c r="E11" s="5" t="s">
        <v>56</v>
      </c>
      <c r="F11" s="5" t="s">
        <v>17</v>
      </c>
      <c r="G11" s="6">
        <v>9000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si="0"/>
        <v>9000</v>
      </c>
      <c r="Q11" s="6">
        <f t="shared" si="1"/>
        <v>450</v>
      </c>
      <c r="R11" s="6">
        <f t="shared" si="2"/>
        <v>8550</v>
      </c>
    </row>
    <row r="12" spans="2:18" s="4" customFormat="1" ht="38.1" customHeight="1" x14ac:dyDescent="0.25">
      <c r="B12" s="3">
        <f t="shared" ref="B12:B33" si="3">B11+1</f>
        <v>3</v>
      </c>
      <c r="C12" s="27" t="s">
        <v>27</v>
      </c>
      <c r="D12" s="5" t="s">
        <v>21</v>
      </c>
      <c r="E12" s="5" t="s">
        <v>66</v>
      </c>
      <c r="F12" s="5" t="s">
        <v>17</v>
      </c>
      <c r="G12" s="6">
        <v>8000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8000</v>
      </c>
      <c r="Q12" s="6">
        <f t="shared" si="1"/>
        <v>400</v>
      </c>
      <c r="R12" s="6">
        <f t="shared" si="2"/>
        <v>7600</v>
      </c>
    </row>
    <row r="13" spans="2:18" s="4" customFormat="1" ht="38.1" customHeight="1" x14ac:dyDescent="0.25">
      <c r="B13" s="3">
        <f t="shared" si="3"/>
        <v>4</v>
      </c>
      <c r="C13" s="28" t="s">
        <v>71</v>
      </c>
      <c r="D13" s="5" t="s">
        <v>50</v>
      </c>
      <c r="E13" s="5" t="s">
        <v>45</v>
      </c>
      <c r="F13" s="5" t="s">
        <v>17</v>
      </c>
      <c r="G13" s="6">
        <v>7000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7000</v>
      </c>
      <c r="Q13" s="6">
        <f t="shared" si="1"/>
        <v>350</v>
      </c>
      <c r="R13" s="6">
        <f t="shared" si="2"/>
        <v>6650</v>
      </c>
    </row>
    <row r="14" spans="2:18" ht="38.1" customHeight="1" x14ac:dyDescent="0.25">
      <c r="B14" s="3">
        <f t="shared" si="3"/>
        <v>5</v>
      </c>
      <c r="C14" s="5" t="s">
        <v>75</v>
      </c>
      <c r="D14" s="5" t="s">
        <v>50</v>
      </c>
      <c r="E14" s="5" t="s">
        <v>45</v>
      </c>
      <c r="F14" s="5" t="s">
        <v>17</v>
      </c>
      <c r="G14" s="6">
        <v>7000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7000</v>
      </c>
      <c r="Q14" s="6">
        <f t="shared" si="1"/>
        <v>350</v>
      </c>
      <c r="R14" s="6">
        <f t="shared" si="2"/>
        <v>6650</v>
      </c>
    </row>
    <row r="15" spans="2:18" ht="30" x14ac:dyDescent="0.25">
      <c r="B15" s="3">
        <f t="shared" si="3"/>
        <v>6</v>
      </c>
      <c r="C15" s="5" t="s">
        <v>32</v>
      </c>
      <c r="D15" s="5" t="s">
        <v>21</v>
      </c>
      <c r="E15" s="5" t="s">
        <v>45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8000</v>
      </c>
      <c r="Q15" s="6">
        <f t="shared" si="1"/>
        <v>400</v>
      </c>
      <c r="R15" s="6">
        <f t="shared" si="2"/>
        <v>7600</v>
      </c>
    </row>
    <row r="16" spans="2:18" ht="45" x14ac:dyDescent="0.25">
      <c r="B16" s="3">
        <f t="shared" si="3"/>
        <v>7</v>
      </c>
      <c r="C16" s="27" t="s">
        <v>82</v>
      </c>
      <c r="D16" s="5" t="s">
        <v>21</v>
      </c>
      <c r="E16" s="5" t="s">
        <v>45</v>
      </c>
      <c r="F16" s="5" t="s">
        <v>17</v>
      </c>
      <c r="G16" s="6">
        <v>7000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7000</v>
      </c>
      <c r="Q16" s="6">
        <f t="shared" si="1"/>
        <v>350</v>
      </c>
      <c r="R16" s="6">
        <f t="shared" si="2"/>
        <v>6650</v>
      </c>
    </row>
    <row r="17" spans="2:18" ht="30" x14ac:dyDescent="0.25">
      <c r="B17" s="3">
        <f t="shared" si="3"/>
        <v>8</v>
      </c>
      <c r="C17" s="27" t="s">
        <v>34</v>
      </c>
      <c r="D17" s="5" t="s">
        <v>21</v>
      </c>
      <c r="E17" s="5" t="s">
        <v>45</v>
      </c>
      <c r="F17" s="5" t="s">
        <v>17</v>
      </c>
      <c r="G17" s="6">
        <v>10000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10000</v>
      </c>
      <c r="Q17" s="6">
        <f>+P17/1.12*5%</f>
        <v>446.42857142857139</v>
      </c>
      <c r="R17" s="6">
        <f t="shared" si="2"/>
        <v>9553.5714285714294</v>
      </c>
    </row>
    <row r="18" spans="2:18" ht="30" x14ac:dyDescent="0.25">
      <c r="B18" s="3">
        <f t="shared" si="3"/>
        <v>9</v>
      </c>
      <c r="C18" s="13" t="s">
        <v>93</v>
      </c>
      <c r="D18" s="13" t="s">
        <v>50</v>
      </c>
      <c r="E18" s="13" t="s">
        <v>62</v>
      </c>
      <c r="F18" s="13" t="s">
        <v>17</v>
      </c>
      <c r="G18" s="6">
        <v>9000</v>
      </c>
      <c r="H18" s="13" t="s">
        <v>17</v>
      </c>
      <c r="I18" s="13" t="s">
        <v>17</v>
      </c>
      <c r="J18" s="13" t="s">
        <v>17</v>
      </c>
      <c r="K18" s="13" t="s">
        <v>17</v>
      </c>
      <c r="L18" s="13" t="s">
        <v>17</v>
      </c>
      <c r="M18" s="13" t="s">
        <v>17</v>
      </c>
      <c r="N18" s="13" t="s">
        <v>17</v>
      </c>
      <c r="O18" s="13" t="s">
        <v>17</v>
      </c>
      <c r="P18" s="6">
        <f t="shared" si="0"/>
        <v>9000</v>
      </c>
      <c r="Q18" s="6">
        <f>P18*0.05</f>
        <v>450</v>
      </c>
      <c r="R18" s="6">
        <f t="shared" si="2"/>
        <v>8550</v>
      </c>
    </row>
    <row r="19" spans="2:18" ht="30" x14ac:dyDescent="0.25">
      <c r="B19" s="3">
        <f t="shared" si="3"/>
        <v>10</v>
      </c>
      <c r="C19" s="27" t="s">
        <v>83</v>
      </c>
      <c r="D19" s="5" t="s">
        <v>21</v>
      </c>
      <c r="E19" s="5" t="s">
        <v>97</v>
      </c>
      <c r="F19" s="5" t="s">
        <v>17</v>
      </c>
      <c r="G19" s="6">
        <v>7000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7000</v>
      </c>
      <c r="Q19" s="6">
        <f>P19*0.05</f>
        <v>350</v>
      </c>
      <c r="R19" s="6">
        <f t="shared" si="2"/>
        <v>6650</v>
      </c>
    </row>
    <row r="20" spans="2:18" ht="30" x14ac:dyDescent="0.25">
      <c r="B20" s="3">
        <f t="shared" si="3"/>
        <v>11</v>
      </c>
      <c r="C20" s="27" t="s">
        <v>79</v>
      </c>
      <c r="D20" s="5" t="s">
        <v>18</v>
      </c>
      <c r="E20" s="5" t="s">
        <v>74</v>
      </c>
      <c r="F20" s="5" t="s">
        <v>17</v>
      </c>
      <c r="G20" s="6">
        <v>16000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16000</v>
      </c>
      <c r="Q20" s="6">
        <f>+P20/1.12*5%</f>
        <v>714.28571428571422</v>
      </c>
      <c r="R20" s="6">
        <f t="shared" si="2"/>
        <v>15285.714285714286</v>
      </c>
    </row>
    <row r="21" spans="2:18" ht="30" x14ac:dyDescent="0.25">
      <c r="B21" s="3">
        <f t="shared" si="3"/>
        <v>12</v>
      </c>
      <c r="C21" s="27" t="s">
        <v>70</v>
      </c>
      <c r="D21" s="5" t="s">
        <v>21</v>
      </c>
      <c r="E21" s="5" t="s">
        <v>98</v>
      </c>
      <c r="F21" s="5" t="s">
        <v>17</v>
      </c>
      <c r="G21" s="6">
        <v>9000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9000</v>
      </c>
      <c r="Q21" s="6">
        <f t="shared" ref="Q21:Q33" si="4">P21*0.05</f>
        <v>450</v>
      </c>
      <c r="R21" s="6">
        <f t="shared" si="2"/>
        <v>8550</v>
      </c>
    </row>
    <row r="22" spans="2:18" ht="41.25" customHeight="1" x14ac:dyDescent="0.25">
      <c r="B22" s="3">
        <f t="shared" si="3"/>
        <v>13</v>
      </c>
      <c r="C22" s="5" t="s">
        <v>29</v>
      </c>
      <c r="D22" s="5" t="s">
        <v>50</v>
      </c>
      <c r="E22" s="5" t="s">
        <v>99</v>
      </c>
      <c r="F22" s="5" t="s">
        <v>17</v>
      </c>
      <c r="G22" s="6">
        <v>7000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7000</v>
      </c>
      <c r="Q22" s="6">
        <f t="shared" si="4"/>
        <v>350</v>
      </c>
      <c r="R22" s="6">
        <f t="shared" si="2"/>
        <v>6650</v>
      </c>
    </row>
    <row r="23" spans="2:18" ht="41.25" customHeight="1" x14ac:dyDescent="0.25">
      <c r="B23" s="3">
        <f t="shared" si="3"/>
        <v>14</v>
      </c>
      <c r="C23" s="27" t="s">
        <v>91</v>
      </c>
      <c r="D23" s="5" t="s">
        <v>21</v>
      </c>
      <c r="E23" s="5" t="s">
        <v>59</v>
      </c>
      <c r="F23" s="5" t="s">
        <v>17</v>
      </c>
      <c r="G23" s="6">
        <v>7000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7000</v>
      </c>
      <c r="Q23" s="6">
        <f t="shared" si="4"/>
        <v>350</v>
      </c>
      <c r="R23" s="6">
        <f t="shared" si="2"/>
        <v>6650</v>
      </c>
    </row>
    <row r="24" spans="2:18" ht="41.25" customHeight="1" x14ac:dyDescent="0.25">
      <c r="B24" s="3">
        <f t="shared" si="3"/>
        <v>15</v>
      </c>
      <c r="C24" s="27" t="s">
        <v>84</v>
      </c>
      <c r="D24" s="5" t="s">
        <v>21</v>
      </c>
      <c r="E24" s="5" t="s">
        <v>96</v>
      </c>
      <c r="F24" s="5" t="s">
        <v>17</v>
      </c>
      <c r="G24" s="6">
        <v>8000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8000</v>
      </c>
      <c r="Q24" s="6">
        <f t="shared" si="4"/>
        <v>400</v>
      </c>
      <c r="R24" s="6">
        <f t="shared" si="2"/>
        <v>7600</v>
      </c>
    </row>
    <row r="25" spans="2:18" ht="41.25" customHeight="1" x14ac:dyDescent="0.25">
      <c r="B25" s="3">
        <f t="shared" si="3"/>
        <v>16</v>
      </c>
      <c r="C25" s="5" t="s">
        <v>38</v>
      </c>
      <c r="D25" s="5" t="s">
        <v>21</v>
      </c>
      <c r="E25" s="5" t="s">
        <v>60</v>
      </c>
      <c r="F25" s="5" t="s">
        <v>17</v>
      </c>
      <c r="G25" s="6">
        <v>10000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0"/>
        <v>10000</v>
      </c>
      <c r="Q25" s="6">
        <f t="shared" si="4"/>
        <v>500</v>
      </c>
      <c r="R25" s="6">
        <f t="shared" si="2"/>
        <v>9500</v>
      </c>
    </row>
    <row r="26" spans="2:18" ht="41.25" customHeight="1" x14ac:dyDescent="0.25">
      <c r="B26" s="3">
        <f t="shared" si="3"/>
        <v>17</v>
      </c>
      <c r="C26" s="27" t="s">
        <v>80</v>
      </c>
      <c r="D26" s="5" t="s">
        <v>21</v>
      </c>
      <c r="E26" s="5" t="s">
        <v>63</v>
      </c>
      <c r="F26" s="5" t="s">
        <v>17</v>
      </c>
      <c r="G26" s="6">
        <v>9000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0"/>
        <v>9000</v>
      </c>
      <c r="Q26" s="6">
        <f t="shared" si="4"/>
        <v>450</v>
      </c>
      <c r="R26" s="6">
        <f t="shared" si="2"/>
        <v>8550</v>
      </c>
    </row>
    <row r="27" spans="2:18" ht="41.25" customHeight="1" x14ac:dyDescent="0.25">
      <c r="B27" s="3">
        <f t="shared" si="3"/>
        <v>18</v>
      </c>
      <c r="C27" s="27" t="s">
        <v>90</v>
      </c>
      <c r="D27" s="5" t="s">
        <v>21</v>
      </c>
      <c r="E27" s="5" t="s">
        <v>63</v>
      </c>
      <c r="F27" s="5" t="s">
        <v>17</v>
      </c>
      <c r="G27" s="6">
        <v>5000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0"/>
        <v>5000</v>
      </c>
      <c r="Q27" s="6">
        <f t="shared" si="4"/>
        <v>250</v>
      </c>
      <c r="R27" s="6">
        <f t="shared" si="2"/>
        <v>4750</v>
      </c>
    </row>
    <row r="28" spans="2:18" ht="41.25" customHeight="1" x14ac:dyDescent="0.25">
      <c r="B28" s="3">
        <f t="shared" si="3"/>
        <v>19</v>
      </c>
      <c r="C28" s="28" t="s">
        <v>72</v>
      </c>
      <c r="D28" s="5" t="s">
        <v>18</v>
      </c>
      <c r="E28" s="5" t="s">
        <v>61</v>
      </c>
      <c r="F28" s="5" t="s">
        <v>17</v>
      </c>
      <c r="G28" s="6">
        <v>12000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0"/>
        <v>12000</v>
      </c>
      <c r="Q28" s="6">
        <f t="shared" si="4"/>
        <v>600</v>
      </c>
      <c r="R28" s="6">
        <f t="shared" si="2"/>
        <v>11400</v>
      </c>
    </row>
    <row r="29" spans="2:18" ht="41.25" customHeight="1" x14ac:dyDescent="0.25">
      <c r="B29" s="3">
        <f t="shared" si="3"/>
        <v>20</v>
      </c>
      <c r="C29" s="5" t="s">
        <v>49</v>
      </c>
      <c r="D29" s="5" t="s">
        <v>21</v>
      </c>
      <c r="E29" s="5" t="s">
        <v>95</v>
      </c>
      <c r="F29" s="5" t="s">
        <v>17</v>
      </c>
      <c r="G29" s="10">
        <v>7000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0"/>
        <v>7000</v>
      </c>
      <c r="Q29" s="6">
        <f t="shared" si="4"/>
        <v>350</v>
      </c>
      <c r="R29" s="6">
        <f t="shared" si="2"/>
        <v>6650</v>
      </c>
    </row>
    <row r="30" spans="2:18" ht="41.25" customHeight="1" x14ac:dyDescent="0.25">
      <c r="B30" s="3">
        <f t="shared" si="3"/>
        <v>21</v>
      </c>
      <c r="C30" s="28" t="s">
        <v>68</v>
      </c>
      <c r="D30" s="5" t="s">
        <v>18</v>
      </c>
      <c r="E30" s="5" t="s">
        <v>69</v>
      </c>
      <c r="F30" s="5" t="s">
        <v>17</v>
      </c>
      <c r="G30" s="6">
        <v>12000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0"/>
        <v>12000</v>
      </c>
      <c r="Q30" s="6">
        <f t="shared" si="4"/>
        <v>600</v>
      </c>
      <c r="R30" s="6">
        <f t="shared" si="2"/>
        <v>11400</v>
      </c>
    </row>
    <row r="31" spans="2:18" ht="41.25" customHeight="1" x14ac:dyDescent="0.25">
      <c r="B31" s="3">
        <f t="shared" si="3"/>
        <v>22</v>
      </c>
      <c r="C31" s="27" t="s">
        <v>76</v>
      </c>
      <c r="D31" s="5" t="s">
        <v>18</v>
      </c>
      <c r="E31" s="5" t="s">
        <v>69</v>
      </c>
      <c r="F31" s="5" t="s">
        <v>17</v>
      </c>
      <c r="G31" s="6">
        <v>12000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0"/>
        <v>12000</v>
      </c>
      <c r="Q31" s="6">
        <f t="shared" si="4"/>
        <v>600</v>
      </c>
      <c r="R31" s="6">
        <f t="shared" si="2"/>
        <v>11400</v>
      </c>
    </row>
    <row r="32" spans="2:18" s="4" customFormat="1" ht="38.1" customHeight="1" x14ac:dyDescent="0.25">
      <c r="B32" s="3">
        <f t="shared" si="3"/>
        <v>23</v>
      </c>
      <c r="C32" s="27" t="s">
        <v>92</v>
      </c>
      <c r="D32" s="5" t="s">
        <v>21</v>
      </c>
      <c r="E32" s="5" t="s">
        <v>69</v>
      </c>
      <c r="F32" s="5" t="s">
        <v>17</v>
      </c>
      <c r="G32" s="6">
        <v>8000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0"/>
        <v>8000</v>
      </c>
      <c r="Q32" s="6">
        <f t="shared" si="4"/>
        <v>400</v>
      </c>
      <c r="R32" s="6">
        <f t="shared" si="2"/>
        <v>7600</v>
      </c>
    </row>
    <row r="33" spans="2:18" s="4" customFormat="1" ht="38.1" customHeight="1" x14ac:dyDescent="0.25">
      <c r="B33" s="3">
        <f t="shared" si="3"/>
        <v>24</v>
      </c>
      <c r="C33" s="27" t="s">
        <v>100</v>
      </c>
      <c r="D33" s="5" t="s">
        <v>21</v>
      </c>
      <c r="E33" s="5" t="s">
        <v>66</v>
      </c>
      <c r="F33" s="5" t="s">
        <v>17</v>
      </c>
      <c r="G33" s="6">
        <v>8000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0"/>
        <v>8000</v>
      </c>
      <c r="Q33" s="6">
        <f t="shared" si="4"/>
        <v>400</v>
      </c>
      <c r="R33" s="6">
        <f t="shared" si="2"/>
        <v>7600</v>
      </c>
    </row>
    <row r="34" spans="2:18" s="4" customFormat="1" ht="38.1" customHeight="1" x14ac:dyDescent="0.25">
      <c r="B34" s="25"/>
      <c r="C34" s="31"/>
      <c r="D34" s="31"/>
      <c r="E34" s="31"/>
      <c r="F34" s="31"/>
      <c r="G34" s="26"/>
      <c r="H34" s="31"/>
      <c r="I34" s="31"/>
      <c r="J34" s="31"/>
      <c r="K34" s="31"/>
      <c r="L34" s="31"/>
      <c r="M34" s="31"/>
      <c r="N34" s="31"/>
      <c r="O34" s="31"/>
      <c r="P34" s="26"/>
      <c r="Q34" s="26"/>
      <c r="R34" s="26"/>
    </row>
    <row r="35" spans="2:18" s="4" customFormat="1" ht="38.1" customHeight="1" x14ac:dyDescent="0.25">
      <c r="B35" s="25"/>
      <c r="C35" s="31"/>
      <c r="D35" s="31"/>
      <c r="E35" s="31"/>
      <c r="F35" s="31"/>
      <c r="G35" s="26"/>
      <c r="H35" s="31"/>
      <c r="I35" s="31"/>
      <c r="J35" s="31"/>
      <c r="K35" s="31"/>
      <c r="L35" s="31"/>
      <c r="M35" s="31"/>
      <c r="N35" s="31"/>
      <c r="O35" s="31"/>
      <c r="P35" s="26"/>
      <c r="Q35" s="26"/>
      <c r="R35" s="26"/>
    </row>
    <row r="36" spans="2:18" ht="15.75" x14ac:dyDescent="0.25">
      <c r="B36" s="25"/>
    </row>
  </sheetData>
  <sortState xmlns:xlrd2="http://schemas.microsoft.com/office/spreadsheetml/2017/richdata2" ref="B10:R32">
    <sortCondition ref="B10:B32"/>
  </sortState>
  <mergeCells count="6">
    <mergeCell ref="B8:R8"/>
    <mergeCell ref="B2:R3"/>
    <mergeCell ref="B4:R4"/>
    <mergeCell ref="B5:R5"/>
    <mergeCell ref="B6:R6"/>
    <mergeCell ref="B7:R7"/>
  </mergeCells>
  <conditionalFormatting sqref="B34:B35">
    <cfRule type="duplicateValues" dxfId="26" priority="1054"/>
  </conditionalFormatting>
  <conditionalFormatting sqref="C10:C12">
    <cfRule type="duplicateValues" dxfId="25" priority="1066"/>
  </conditionalFormatting>
  <conditionalFormatting sqref="C13:C14">
    <cfRule type="duplicateValues" dxfId="24" priority="1040"/>
  </conditionalFormatting>
  <conditionalFormatting sqref="C15:C31">
    <cfRule type="duplicateValues" dxfId="23" priority="1067"/>
  </conditionalFormatting>
  <conditionalFormatting sqref="C32:C35">
    <cfRule type="duplicateValues" dxfId="22" priority="1071"/>
  </conditionalFormatting>
  <conditionalFormatting sqref="C36:C1048576 C1:C12">
    <cfRule type="duplicateValues" dxfId="21" priority="1041"/>
  </conditionalFormatting>
  <conditionalFormatting sqref="C36:C1048576 C1:C31">
    <cfRule type="duplicateValues" dxfId="20" priority="1037"/>
  </conditionalFormatting>
  <conditionalFormatting sqref="C36:C1048576">
    <cfRule type="duplicateValues" dxfId="19" priority="1043"/>
  </conditionalFormatting>
  <printOptions horizontalCentered="1" verticalCentered="1"/>
  <pageMargins left="0.25" right="0.25" top="0.75" bottom="0.75" header="0.3" footer="0.3"/>
  <pageSetup paperSize="4632" scale="44" fitToWidth="0" fitToHeight="0" orientation="portrait" horizontalDpi="1200" verticalDpi="12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2"/>
  <sheetViews>
    <sheetView showGridLines="0" tabSelected="1" topLeftCell="B7" zoomScale="85" zoomScaleNormal="85" zoomScaleSheetLayoutView="40" zoomScalePageLayoutView="25" workbookViewId="0">
      <selection activeCell="E16" sqref="E16"/>
    </sheetView>
  </sheetViews>
  <sheetFormatPr baseColWidth="10" defaultRowHeight="15" x14ac:dyDescent="0.25"/>
  <cols>
    <col min="1" max="1" width="6.42578125" hidden="1" customWidth="1"/>
    <col min="2" max="2" width="6.42578125" customWidth="1"/>
    <col min="3" max="3" width="25.85546875" style="14" customWidth="1"/>
    <col min="4" max="4" width="19.28515625" customWidth="1"/>
    <col min="5" max="5" width="30.5703125" style="4" customWidth="1"/>
    <col min="6" max="6" width="8.5703125" bestFit="1" customWidth="1"/>
    <col min="7" max="7" width="14.85546875" bestFit="1" customWidth="1"/>
    <col min="8" max="8" width="15.42578125" bestFit="1" customWidth="1"/>
    <col min="9" max="9" width="10.7109375" bestFit="1" customWidth="1"/>
    <col min="10" max="10" width="8.85546875" bestFit="1" customWidth="1"/>
    <col min="11" max="11" width="10.7109375" bestFit="1" customWidth="1"/>
    <col min="12" max="12" width="7.42578125" bestFit="1" customWidth="1"/>
    <col min="13" max="13" width="13.42578125" bestFit="1" customWidth="1"/>
    <col min="14" max="14" width="9.42578125" bestFit="1" customWidth="1"/>
    <col min="15" max="15" width="14.28515625" bestFit="1" customWidth="1"/>
    <col min="16" max="16" width="11.85546875" bestFit="1" customWidth="1"/>
    <col min="17" max="17" width="14.42578125" bestFit="1" customWidth="1"/>
    <col min="18" max="18" width="12.140625" customWidth="1"/>
    <col min="19" max="19" width="4" customWidth="1"/>
  </cols>
  <sheetData>
    <row r="1" spans="2:18" ht="102.75" customHeight="1" x14ac:dyDescent="0.25"/>
    <row r="2" spans="2:18" ht="27.75" customHeight="1" x14ac:dyDescent="0.25"/>
    <row r="3" spans="2:18" ht="28.5" customHeight="1" x14ac:dyDescent="0.25"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18" ht="13.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2:18" s="1" customFormat="1" ht="23.25" x14ac:dyDescent="0.25">
      <c r="B5" s="47" t="s">
        <v>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2:18" s="1" customFormat="1" ht="23.25" x14ac:dyDescent="0.35">
      <c r="B6" s="48" t="s">
        <v>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2:18" s="1" customFormat="1" ht="26.25" customHeight="1" x14ac:dyDescent="0.25">
      <c r="B7" s="49" t="s">
        <v>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2:18" ht="25.5" customHeight="1" x14ac:dyDescent="0.25">
      <c r="B8" s="50" t="s">
        <v>105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2:18" ht="20.25" customHeight="1" x14ac:dyDescent="0.25">
      <c r="B9" s="45" t="s">
        <v>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2:18" ht="11.25" customHeight="1" thickBot="1" x14ac:dyDescent="0.3">
      <c r="D10" s="2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8" s="38" customFormat="1" ht="56.25" customHeight="1" thickBot="1" x14ac:dyDescent="0.3">
      <c r="B11" s="32" t="s">
        <v>5</v>
      </c>
      <c r="C11" s="33" t="s">
        <v>6</v>
      </c>
      <c r="D11" s="34" t="s">
        <v>7</v>
      </c>
      <c r="E11" s="33" t="s">
        <v>8</v>
      </c>
      <c r="F11" s="33" t="s">
        <v>23</v>
      </c>
      <c r="G11" s="33" t="s">
        <v>24</v>
      </c>
      <c r="H11" s="33" t="s">
        <v>47</v>
      </c>
      <c r="I11" s="33" t="s">
        <v>25</v>
      </c>
      <c r="J11" s="33" t="s">
        <v>9</v>
      </c>
      <c r="K11" s="33" t="s">
        <v>10</v>
      </c>
      <c r="L11" s="33" t="s">
        <v>11</v>
      </c>
      <c r="M11" s="33" t="s">
        <v>12</v>
      </c>
      <c r="N11" s="33" t="s">
        <v>26</v>
      </c>
      <c r="O11" s="33" t="s">
        <v>13</v>
      </c>
      <c r="P11" s="33" t="s">
        <v>46</v>
      </c>
      <c r="Q11" s="34" t="s">
        <v>15</v>
      </c>
      <c r="R11" s="35" t="s">
        <v>16</v>
      </c>
    </row>
    <row r="12" spans="2:18" ht="42.75" customHeight="1" x14ac:dyDescent="0.25">
      <c r="B12" s="3">
        <v>1</v>
      </c>
      <c r="C12" s="5" t="s">
        <v>52</v>
      </c>
      <c r="D12" s="5" t="s">
        <v>18</v>
      </c>
      <c r="E12" s="5" t="s">
        <v>62</v>
      </c>
      <c r="F12" s="5" t="s">
        <v>17</v>
      </c>
      <c r="G12" s="6">
        <v>16000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ref="P12:P30" si="0">G12</f>
        <v>16000</v>
      </c>
      <c r="Q12" s="6">
        <f>+P12/1.12*5%</f>
        <v>714.28571428571422</v>
      </c>
      <c r="R12" s="6">
        <f t="shared" ref="R12:R30" si="1">P12-Q12</f>
        <v>15285.714285714286</v>
      </c>
    </row>
    <row r="13" spans="2:18" ht="38.1" customHeight="1" x14ac:dyDescent="0.25">
      <c r="B13" s="3">
        <f>B12+1</f>
        <v>2</v>
      </c>
      <c r="C13" s="5" t="s">
        <v>53</v>
      </c>
      <c r="D13" s="5" t="s">
        <v>21</v>
      </c>
      <c r="E13" s="5" t="s">
        <v>59</v>
      </c>
      <c r="F13" s="5" t="s">
        <v>17</v>
      </c>
      <c r="G13" s="6">
        <v>7000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7000</v>
      </c>
      <c r="Q13" s="6">
        <f>P13*0.05</f>
        <v>350</v>
      </c>
      <c r="R13" s="6">
        <f t="shared" si="1"/>
        <v>6650</v>
      </c>
    </row>
    <row r="14" spans="2:18" ht="38.1" customHeight="1" x14ac:dyDescent="0.25">
      <c r="B14" s="3">
        <f t="shared" ref="B14:B32" si="2">B13+1</f>
        <v>3</v>
      </c>
      <c r="C14" s="5" t="s">
        <v>35</v>
      </c>
      <c r="D14" s="5" t="s">
        <v>18</v>
      </c>
      <c r="E14" s="5" t="s">
        <v>57</v>
      </c>
      <c r="F14" s="5" t="s">
        <v>17</v>
      </c>
      <c r="G14" s="6">
        <v>16000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16000</v>
      </c>
      <c r="Q14" s="6">
        <f>+P14/1.12*5%</f>
        <v>714.28571428571422</v>
      </c>
      <c r="R14" s="6">
        <f t="shared" si="1"/>
        <v>15285.714285714286</v>
      </c>
    </row>
    <row r="15" spans="2:18" ht="30" x14ac:dyDescent="0.25">
      <c r="B15" s="3">
        <f t="shared" si="2"/>
        <v>4</v>
      </c>
      <c r="C15" s="5" t="s">
        <v>19</v>
      </c>
      <c r="D15" s="5" t="s">
        <v>21</v>
      </c>
      <c r="E15" s="5" t="s">
        <v>57</v>
      </c>
      <c r="F15" s="5" t="s">
        <v>17</v>
      </c>
      <c r="G15" s="6">
        <v>12000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12000</v>
      </c>
      <c r="Q15" s="6">
        <f>P15*0.05</f>
        <v>600</v>
      </c>
      <c r="R15" s="6">
        <f t="shared" si="1"/>
        <v>11400</v>
      </c>
    </row>
    <row r="16" spans="2:18" ht="38.1" customHeight="1" x14ac:dyDescent="0.25">
      <c r="B16" s="3">
        <f t="shared" si="2"/>
        <v>5</v>
      </c>
      <c r="C16" s="5" t="s">
        <v>20</v>
      </c>
      <c r="D16" s="5" t="s">
        <v>18</v>
      </c>
      <c r="E16" s="5" t="s">
        <v>57</v>
      </c>
      <c r="F16" s="5" t="s">
        <v>17</v>
      </c>
      <c r="G16" s="6">
        <v>12000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12000</v>
      </c>
      <c r="Q16" s="6">
        <f>P16*0.05</f>
        <v>600</v>
      </c>
      <c r="R16" s="6">
        <f t="shared" si="1"/>
        <v>11400</v>
      </c>
    </row>
    <row r="17" spans="2:20" ht="38.1" customHeight="1" x14ac:dyDescent="0.25">
      <c r="B17" s="3">
        <f t="shared" si="2"/>
        <v>6</v>
      </c>
      <c r="C17" s="5" t="s">
        <v>37</v>
      </c>
      <c r="D17" s="5" t="s">
        <v>21</v>
      </c>
      <c r="E17" s="5" t="s">
        <v>45</v>
      </c>
      <c r="F17" s="5" t="s">
        <v>17</v>
      </c>
      <c r="G17" s="6">
        <v>7500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7500</v>
      </c>
      <c r="Q17" s="6">
        <f>P17*0.05</f>
        <v>375</v>
      </c>
      <c r="R17" s="6">
        <f t="shared" si="1"/>
        <v>7125</v>
      </c>
    </row>
    <row r="18" spans="2:20" ht="38.1" customHeight="1" x14ac:dyDescent="0.25">
      <c r="B18" s="3">
        <f t="shared" si="2"/>
        <v>7</v>
      </c>
      <c r="C18" s="5" t="s">
        <v>31</v>
      </c>
      <c r="D18" s="5" t="s">
        <v>18</v>
      </c>
      <c r="E18" s="5" t="s">
        <v>60</v>
      </c>
      <c r="F18" s="5" t="s">
        <v>17</v>
      </c>
      <c r="G18" s="6">
        <v>14000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14000</v>
      </c>
      <c r="Q18" s="6">
        <f>+P18/1.12*5%</f>
        <v>625</v>
      </c>
      <c r="R18" s="6">
        <f t="shared" si="1"/>
        <v>13375</v>
      </c>
    </row>
    <row r="19" spans="2:20" ht="38.1" customHeight="1" x14ac:dyDescent="0.25">
      <c r="B19" s="3">
        <f t="shared" si="2"/>
        <v>8</v>
      </c>
      <c r="C19" s="5" t="s">
        <v>33</v>
      </c>
      <c r="D19" s="5" t="s">
        <v>21</v>
      </c>
      <c r="E19" s="5" t="s">
        <v>63</v>
      </c>
      <c r="F19" s="5" t="s">
        <v>17</v>
      </c>
      <c r="G19" s="6">
        <v>10000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10000</v>
      </c>
      <c r="Q19" s="6">
        <f>P19*0.05</f>
        <v>500</v>
      </c>
      <c r="R19" s="6">
        <f t="shared" si="1"/>
        <v>9500</v>
      </c>
    </row>
    <row r="20" spans="2:20" ht="38.1" customHeight="1" x14ac:dyDescent="0.25">
      <c r="B20" s="3">
        <f t="shared" si="2"/>
        <v>9</v>
      </c>
      <c r="C20" s="5" t="s">
        <v>28</v>
      </c>
      <c r="D20" s="5" t="s">
        <v>21</v>
      </c>
      <c r="E20" s="5" t="s">
        <v>59</v>
      </c>
      <c r="F20" s="5" t="s">
        <v>17</v>
      </c>
      <c r="G20" s="6">
        <v>12000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12000</v>
      </c>
      <c r="Q20" s="6">
        <f>P20*0.05</f>
        <v>600</v>
      </c>
      <c r="R20" s="6">
        <f t="shared" si="1"/>
        <v>11400</v>
      </c>
    </row>
    <row r="21" spans="2:20" ht="38.1" customHeight="1" x14ac:dyDescent="0.25">
      <c r="B21" s="3">
        <f t="shared" si="2"/>
        <v>10</v>
      </c>
      <c r="C21" s="5" t="s">
        <v>30</v>
      </c>
      <c r="D21" s="5" t="s">
        <v>39</v>
      </c>
      <c r="E21" s="5" t="s">
        <v>59</v>
      </c>
      <c r="F21" s="5" t="s">
        <v>17</v>
      </c>
      <c r="G21" s="6">
        <v>7000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7000</v>
      </c>
      <c r="Q21" s="6">
        <f>P21*0.05</f>
        <v>350</v>
      </c>
      <c r="R21" s="6">
        <f t="shared" si="1"/>
        <v>6650</v>
      </c>
    </row>
    <row r="22" spans="2:20" ht="38.1" customHeight="1" x14ac:dyDescent="0.25">
      <c r="B22" s="3">
        <f t="shared" si="2"/>
        <v>11</v>
      </c>
      <c r="C22" s="5" t="s">
        <v>54</v>
      </c>
      <c r="D22" s="5" t="s">
        <v>21</v>
      </c>
      <c r="E22" s="5" t="s">
        <v>59</v>
      </c>
      <c r="F22" s="5" t="s">
        <v>17</v>
      </c>
      <c r="G22" s="6">
        <v>6000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6000</v>
      </c>
      <c r="Q22" s="6">
        <f>P22*0.05</f>
        <v>300</v>
      </c>
      <c r="R22" s="6">
        <f t="shared" si="1"/>
        <v>5700</v>
      </c>
    </row>
    <row r="23" spans="2:20" ht="60.75" customHeight="1" x14ac:dyDescent="0.25">
      <c r="B23" s="3">
        <f t="shared" si="2"/>
        <v>12</v>
      </c>
      <c r="C23" s="5" t="s">
        <v>64</v>
      </c>
      <c r="D23" s="5" t="s">
        <v>18</v>
      </c>
      <c r="E23" s="5" t="s">
        <v>101</v>
      </c>
      <c r="F23" s="5" t="s">
        <v>17</v>
      </c>
      <c r="G23" s="6">
        <v>16000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16000</v>
      </c>
      <c r="Q23" s="6">
        <f>+P23/1.12*5%</f>
        <v>714.28571428571422</v>
      </c>
      <c r="R23" s="6">
        <f t="shared" si="1"/>
        <v>15285.714285714286</v>
      </c>
    </row>
    <row r="24" spans="2:20" ht="30" x14ac:dyDescent="0.25">
      <c r="B24" s="3">
        <f t="shared" si="2"/>
        <v>13</v>
      </c>
      <c r="C24" s="5" t="s">
        <v>65</v>
      </c>
      <c r="D24" s="5" t="s">
        <v>39</v>
      </c>
      <c r="E24" s="5" t="s">
        <v>59</v>
      </c>
      <c r="F24" s="5" t="s">
        <v>17</v>
      </c>
      <c r="G24" s="6">
        <v>6000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6000</v>
      </c>
      <c r="Q24" s="6">
        <f t="shared" ref="Q24:Q30" si="3">P24*0.05</f>
        <v>300</v>
      </c>
      <c r="R24" s="6">
        <f t="shared" si="1"/>
        <v>5700</v>
      </c>
    </row>
    <row r="25" spans="2:20" ht="30" x14ac:dyDescent="0.25">
      <c r="B25" s="3">
        <f t="shared" si="2"/>
        <v>14</v>
      </c>
      <c r="C25" s="5" t="s">
        <v>48</v>
      </c>
      <c r="D25" s="5" t="s">
        <v>18</v>
      </c>
      <c r="E25" s="5" t="s">
        <v>58</v>
      </c>
      <c r="F25" s="5" t="s">
        <v>17</v>
      </c>
      <c r="G25" s="6">
        <v>16000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0"/>
        <v>16000</v>
      </c>
      <c r="Q25" s="6">
        <f t="shared" si="3"/>
        <v>800</v>
      </c>
      <c r="R25" s="6">
        <f t="shared" si="1"/>
        <v>15200</v>
      </c>
    </row>
    <row r="26" spans="2:20" ht="30" x14ac:dyDescent="0.25">
      <c r="B26" s="3">
        <f t="shared" si="2"/>
        <v>15</v>
      </c>
      <c r="C26" s="5" t="s">
        <v>67</v>
      </c>
      <c r="D26" s="5" t="s">
        <v>50</v>
      </c>
      <c r="E26" s="5" t="s">
        <v>57</v>
      </c>
      <c r="F26" s="5" t="s">
        <v>17</v>
      </c>
      <c r="G26" s="6">
        <v>9000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0"/>
        <v>9000</v>
      </c>
      <c r="Q26" s="6">
        <f t="shared" si="3"/>
        <v>450</v>
      </c>
      <c r="R26" s="6">
        <f t="shared" si="1"/>
        <v>8550</v>
      </c>
    </row>
    <row r="27" spans="2:20" ht="48" customHeight="1" x14ac:dyDescent="0.25">
      <c r="B27" s="3">
        <f t="shared" si="2"/>
        <v>16</v>
      </c>
      <c r="C27" s="5" t="s">
        <v>73</v>
      </c>
      <c r="D27" s="13" t="s">
        <v>18</v>
      </c>
      <c r="E27" s="13" t="s">
        <v>102</v>
      </c>
      <c r="F27" s="13" t="s">
        <v>17</v>
      </c>
      <c r="G27" s="6">
        <v>12000</v>
      </c>
      <c r="H27" s="13" t="s">
        <v>17</v>
      </c>
      <c r="I27" s="13" t="s">
        <v>17</v>
      </c>
      <c r="J27" s="13" t="s">
        <v>17</v>
      </c>
      <c r="K27" s="13" t="s">
        <v>17</v>
      </c>
      <c r="L27" s="13" t="s">
        <v>17</v>
      </c>
      <c r="M27" s="13" t="s">
        <v>17</v>
      </c>
      <c r="N27" s="13" t="s">
        <v>17</v>
      </c>
      <c r="O27" s="13" t="s">
        <v>17</v>
      </c>
      <c r="P27" s="6">
        <f t="shared" si="0"/>
        <v>12000</v>
      </c>
      <c r="Q27" s="6">
        <f t="shared" si="3"/>
        <v>600</v>
      </c>
      <c r="R27" s="6">
        <f t="shared" si="1"/>
        <v>11400</v>
      </c>
    </row>
    <row r="28" spans="2:20" ht="30" x14ac:dyDescent="0.25">
      <c r="B28" s="3">
        <f t="shared" si="2"/>
        <v>17</v>
      </c>
      <c r="C28" s="13" t="s">
        <v>51</v>
      </c>
      <c r="D28" s="13" t="s">
        <v>50</v>
      </c>
      <c r="E28" s="13" t="s">
        <v>59</v>
      </c>
      <c r="F28" s="13" t="s">
        <v>17</v>
      </c>
      <c r="G28" s="6">
        <v>7000</v>
      </c>
      <c r="H28" s="13" t="s">
        <v>17</v>
      </c>
      <c r="I28" s="13" t="s">
        <v>17</v>
      </c>
      <c r="J28" s="13" t="s">
        <v>17</v>
      </c>
      <c r="K28" s="13" t="s">
        <v>17</v>
      </c>
      <c r="L28" s="13" t="s">
        <v>17</v>
      </c>
      <c r="M28" s="13" t="s">
        <v>17</v>
      </c>
      <c r="N28" s="13" t="s">
        <v>17</v>
      </c>
      <c r="O28" s="13" t="s">
        <v>17</v>
      </c>
      <c r="P28" s="6">
        <f t="shared" si="0"/>
        <v>7000</v>
      </c>
      <c r="Q28" s="6">
        <f t="shared" si="3"/>
        <v>350</v>
      </c>
      <c r="R28" s="6">
        <f t="shared" si="1"/>
        <v>6650</v>
      </c>
      <c r="S28" s="4"/>
      <c r="T28" s="4"/>
    </row>
    <row r="29" spans="2:20" s="4" customFormat="1" ht="38.1" customHeight="1" x14ac:dyDescent="0.25">
      <c r="B29" s="3">
        <f t="shared" si="2"/>
        <v>18</v>
      </c>
      <c r="C29" s="13" t="s">
        <v>85</v>
      </c>
      <c r="D29" s="13" t="s">
        <v>50</v>
      </c>
      <c r="E29" s="13" t="s">
        <v>86</v>
      </c>
      <c r="F29" s="13" t="s">
        <v>17</v>
      </c>
      <c r="G29" s="6">
        <v>9000</v>
      </c>
      <c r="H29" s="13" t="s">
        <v>17</v>
      </c>
      <c r="I29" s="13" t="s">
        <v>17</v>
      </c>
      <c r="J29" s="13" t="s">
        <v>17</v>
      </c>
      <c r="K29" s="13" t="s">
        <v>17</v>
      </c>
      <c r="L29" s="13" t="s">
        <v>17</v>
      </c>
      <c r="M29" s="13" t="s">
        <v>17</v>
      </c>
      <c r="N29" s="13" t="s">
        <v>17</v>
      </c>
      <c r="O29" s="13" t="s">
        <v>17</v>
      </c>
      <c r="P29" s="6">
        <f t="shared" si="0"/>
        <v>9000</v>
      </c>
      <c r="Q29" s="6">
        <f t="shared" si="3"/>
        <v>450</v>
      </c>
      <c r="R29" s="6">
        <f t="shared" si="1"/>
        <v>8550</v>
      </c>
    </row>
    <row r="30" spans="2:20" s="4" customFormat="1" ht="38.1" customHeight="1" x14ac:dyDescent="0.25">
      <c r="B30" s="3">
        <f t="shared" si="2"/>
        <v>19</v>
      </c>
      <c r="C30" s="13" t="s">
        <v>87</v>
      </c>
      <c r="D30" s="13" t="s">
        <v>50</v>
      </c>
      <c r="E30" s="5" t="s">
        <v>45</v>
      </c>
      <c r="F30" s="13" t="s">
        <v>17</v>
      </c>
      <c r="G30" s="6">
        <v>7000</v>
      </c>
      <c r="H30" s="13" t="s">
        <v>17</v>
      </c>
      <c r="I30" s="13" t="s">
        <v>17</v>
      </c>
      <c r="J30" s="13" t="s">
        <v>17</v>
      </c>
      <c r="K30" s="13" t="s">
        <v>17</v>
      </c>
      <c r="L30" s="13" t="s">
        <v>17</v>
      </c>
      <c r="M30" s="13" t="s">
        <v>17</v>
      </c>
      <c r="N30" s="13" t="s">
        <v>17</v>
      </c>
      <c r="O30" s="13" t="s">
        <v>17</v>
      </c>
      <c r="P30" s="6">
        <f t="shared" si="0"/>
        <v>7000</v>
      </c>
      <c r="Q30" s="6">
        <f t="shared" si="3"/>
        <v>350</v>
      </c>
      <c r="R30" s="6">
        <f t="shared" si="1"/>
        <v>6650</v>
      </c>
    </row>
    <row r="31" spans="2:20" ht="30" x14ac:dyDescent="0.25">
      <c r="B31" s="3">
        <f t="shared" si="2"/>
        <v>20</v>
      </c>
      <c r="C31" s="27" t="s">
        <v>89</v>
      </c>
      <c r="D31" s="5" t="s">
        <v>18</v>
      </c>
      <c r="E31" s="5" t="s">
        <v>66</v>
      </c>
      <c r="F31" s="5" t="s">
        <v>17</v>
      </c>
      <c r="G31" s="6">
        <v>12000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ref="P31:P32" si="4">G31</f>
        <v>12000</v>
      </c>
      <c r="Q31" s="6">
        <f t="shared" ref="Q31:Q32" si="5">P31*0.05</f>
        <v>600</v>
      </c>
      <c r="R31" s="6">
        <f t="shared" ref="R31:R32" si="6">P31-Q31</f>
        <v>11400</v>
      </c>
    </row>
    <row r="32" spans="2:20" ht="38.1" customHeight="1" x14ac:dyDescent="0.25">
      <c r="B32" s="3">
        <f t="shared" si="2"/>
        <v>21</v>
      </c>
      <c r="C32" s="27" t="s">
        <v>81</v>
      </c>
      <c r="D32" s="5" t="s">
        <v>21</v>
      </c>
      <c r="E32" s="5" t="s">
        <v>45</v>
      </c>
      <c r="F32" s="5" t="s">
        <v>17</v>
      </c>
      <c r="G32" s="6">
        <v>16000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4"/>
        <v>16000</v>
      </c>
      <c r="Q32" s="6">
        <f t="shared" si="5"/>
        <v>800</v>
      </c>
      <c r="R32" s="6">
        <f t="shared" si="6"/>
        <v>15200</v>
      </c>
    </row>
  </sheetData>
  <mergeCells count="6">
    <mergeCell ref="B7:R7"/>
    <mergeCell ref="B8:R8"/>
    <mergeCell ref="B9:R9"/>
    <mergeCell ref="B3:R4"/>
    <mergeCell ref="B5:R5"/>
    <mergeCell ref="B6:R6"/>
  </mergeCells>
  <conditionalFormatting sqref="B1:B10 B12:B1048576">
    <cfRule type="duplicateValues" dxfId="18" priority="8"/>
  </conditionalFormatting>
  <conditionalFormatting sqref="C11">
    <cfRule type="duplicateValues" dxfId="17" priority="1"/>
    <cfRule type="duplicateValues" dxfId="16" priority="2"/>
    <cfRule type="duplicateValues" dxfId="15" priority="3"/>
  </conditionalFormatting>
  <conditionalFormatting sqref="C12:C27">
    <cfRule type="duplicateValues" dxfId="14" priority="1089"/>
  </conditionalFormatting>
  <conditionalFormatting sqref="C23:C25">
    <cfRule type="duplicateValues" dxfId="13" priority="1081"/>
  </conditionalFormatting>
  <conditionalFormatting sqref="C26">
    <cfRule type="duplicateValues" dxfId="12" priority="1062"/>
  </conditionalFormatting>
  <conditionalFormatting sqref="C27">
    <cfRule type="duplicateValues" dxfId="11" priority="13"/>
    <cfRule type="duplicateValues" dxfId="10" priority="14"/>
    <cfRule type="duplicateValues" dxfId="9" priority="15"/>
    <cfRule type="duplicateValues" dxfId="8" priority="16"/>
    <cfRule type="duplicateValues" dxfId="7" priority="17"/>
  </conditionalFormatting>
  <conditionalFormatting sqref="C28:C30">
    <cfRule type="duplicateValues" dxfId="6" priority="1094"/>
  </conditionalFormatting>
  <conditionalFormatting sqref="C31">
    <cfRule type="duplicateValues" dxfId="5" priority="6"/>
    <cfRule type="duplicateValues" dxfId="4" priority="7"/>
  </conditionalFormatting>
  <conditionalFormatting sqref="C32">
    <cfRule type="duplicateValues" dxfId="3" priority="4"/>
    <cfRule type="duplicateValues" dxfId="2" priority="5"/>
  </conditionalFormatting>
  <conditionalFormatting sqref="C33:C1048576 C1:C10 C12:C27">
    <cfRule type="duplicateValues" dxfId="1" priority="45"/>
  </conditionalFormatting>
  <conditionalFormatting sqref="C33:C1048576 C1:C10 C12:C30">
    <cfRule type="duplicateValues" dxfId="0" priority="9"/>
  </conditionalFormatting>
  <printOptions horizontalCentered="1" verticalCentered="1"/>
  <pageMargins left="0.25" right="0.25" top="0.75" bottom="0.75" header="0.3" footer="0.3"/>
  <pageSetup paperSize="4632" scale="43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(Sub_18)</vt:lpstr>
      <vt:lpstr>10-4 (029)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Yessika Garcia</cp:lastModifiedBy>
  <cp:lastPrinted>2024-03-01T17:25:23Z</cp:lastPrinted>
  <dcterms:created xsi:type="dcterms:W3CDTF">2019-10-02T21:20:13Z</dcterms:created>
  <dcterms:modified xsi:type="dcterms:W3CDTF">2024-05-07T20:51:26Z</dcterms:modified>
</cp:coreProperties>
</file>