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Rhernandez\Desktop\RRHH 2024 UDEVIPO\04. ACCESO A LA INFORMACION PUBLICA\12. DICIEMBRE\"/>
    </mc:Choice>
  </mc:AlternateContent>
  <xr:revisionPtr revIDLastSave="0" documentId="13_ncr:1_{939CF5B0-325B-4168-8522-89C5DA48B6C7}" xr6:coauthVersionLast="47" xr6:coauthVersionMax="47" xr10:uidLastSave="{00000000-0000-0000-0000-000000000000}"/>
  <bookViews>
    <workbookView xWindow="-20610" yWindow="2235" windowWidth="20730" windowHeight="11040" activeTab="3" xr2:uid="{00000000-000D-0000-FFFF-FFFF00000000}"/>
  </bookViews>
  <sheets>
    <sheet name="10-4 (021)" sheetId="3" r:id="rId1"/>
    <sheet name="10-4 (22)" sheetId="5" r:id="rId2"/>
    <sheet name="10-4 (029)" sheetId="1" r:id="rId3"/>
    <sheet name="10-4 (Sub_18)" sheetId="6" r:id="rId4"/>
  </sheets>
  <definedNames>
    <definedName name="_xlnm._FilterDatabase" localSheetId="3" hidden="1">'10-4 (Sub_18)'!$B$9:$R$27</definedName>
    <definedName name="_xlnm.Print_Area" localSheetId="0">'10-4 (021)'!$A$1:$Q$26</definedName>
    <definedName name="_xlnm.Print_Area" localSheetId="2">'10-4 (029)'!$A$1:$R$57</definedName>
    <definedName name="_xlnm.Print_Area" localSheetId="1">'10-4 (22)'!$B$1:$R$27</definedName>
    <definedName name="_xlnm.Print_Area" localSheetId="3">'10-4 (Sub_18)'!$B$1:$R$47</definedName>
    <definedName name="_xlnm.Print_Titles" localSheetId="2">'10-4 (029)'!$1:$11</definedName>
    <definedName name="_xlnm.Print_Titles" localSheetId="3">'10-4 (Sub_18)'!$1:$9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3" i="1" l="1"/>
  <c r="Q43" i="1"/>
  <c r="R43" i="1"/>
  <c r="P42" i="1"/>
  <c r="Q42" i="1"/>
  <c r="R42" i="1"/>
  <c r="P41" i="1"/>
  <c r="Q41" i="1"/>
  <c r="R41" i="1"/>
  <c r="P40" i="1"/>
  <c r="Q40" i="1"/>
  <c r="R40" i="1" s="1"/>
  <c r="B34" i="1"/>
  <c r="B35" i="1" s="1"/>
  <c r="B36" i="1" s="1"/>
  <c r="B37" i="1" s="1"/>
  <c r="B38" i="1" s="1"/>
  <c r="B39" i="1" s="1"/>
  <c r="B40" i="1" s="1"/>
  <c r="B41" i="1" s="1"/>
  <c r="B42" i="1" s="1"/>
  <c r="B43" i="1" s="1"/>
  <c r="B13" i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P39" i="1"/>
  <c r="Q39" i="1" s="1"/>
  <c r="R39" i="1" s="1"/>
  <c r="P38" i="1"/>
  <c r="P37" i="1"/>
  <c r="P36" i="1"/>
  <c r="P35" i="1"/>
  <c r="Q35" i="1" s="1"/>
  <c r="R35" i="1" s="1"/>
  <c r="P34" i="1"/>
  <c r="B11" i="6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P34" i="6"/>
  <c r="P33" i="6"/>
  <c r="Q33" i="6" s="1"/>
  <c r="P32" i="6"/>
  <c r="Q32" i="6" s="1"/>
  <c r="P31" i="6"/>
  <c r="Q31" i="6" s="1"/>
  <c r="R31" i="6" s="1"/>
  <c r="P30" i="6"/>
  <c r="Q30" i="6" s="1"/>
  <c r="P29" i="6"/>
  <c r="Q29" i="6" s="1"/>
  <c r="P17" i="6"/>
  <c r="Q17" i="6" s="1"/>
  <c r="R17" i="6" s="1"/>
  <c r="O17" i="3"/>
  <c r="Q17" i="3" s="1"/>
  <c r="R30" i="6" l="1"/>
  <c r="Q34" i="6"/>
  <c r="R34" i="6" s="1"/>
  <c r="R32" i="6"/>
  <c r="R29" i="6"/>
  <c r="R33" i="6"/>
  <c r="Q36" i="1"/>
  <c r="R36" i="1" s="1"/>
  <c r="Q34" i="1"/>
  <c r="R34" i="1" s="1"/>
  <c r="Q37" i="1"/>
  <c r="R37" i="1" s="1"/>
  <c r="Q38" i="1"/>
  <c r="R38" i="1" s="1"/>
  <c r="P33" i="1"/>
  <c r="Q33" i="1" s="1"/>
  <c r="P32" i="1"/>
  <c r="Q32" i="1" s="1"/>
  <c r="R32" i="1" s="1"/>
  <c r="P31" i="1"/>
  <c r="Q31" i="1" s="1"/>
  <c r="P30" i="1"/>
  <c r="Q30" i="1" s="1"/>
  <c r="P16" i="6"/>
  <c r="Q16" i="6" s="1"/>
  <c r="P15" i="6"/>
  <c r="Q15" i="6" s="1"/>
  <c r="R15" i="6" s="1"/>
  <c r="P14" i="6"/>
  <c r="Q14" i="6" s="1"/>
  <c r="P18" i="5"/>
  <c r="R18" i="5" s="1"/>
  <c r="P17" i="5"/>
  <c r="R17" i="5" s="1"/>
  <c r="R33" i="1" l="1"/>
  <c r="R31" i="1"/>
  <c r="R30" i="1"/>
  <c r="R16" i="6"/>
  <c r="R14" i="6"/>
  <c r="P29" i="1"/>
  <c r="Q29" i="1" s="1"/>
  <c r="P28" i="1"/>
  <c r="Q28" i="1" s="1"/>
  <c r="P27" i="1"/>
  <c r="Q27" i="1" s="1"/>
  <c r="R29" i="1" l="1"/>
  <c r="R28" i="1"/>
  <c r="R27" i="1"/>
  <c r="P22" i="6" l="1"/>
  <c r="Q22" i="6" s="1"/>
  <c r="R22" i="6" s="1"/>
  <c r="P26" i="1"/>
  <c r="Q26" i="1" s="1"/>
  <c r="P26" i="6"/>
  <c r="Q16" i="3"/>
  <c r="R26" i="1" l="1"/>
  <c r="Q26" i="6"/>
  <c r="R26" i="6" s="1"/>
  <c r="P25" i="1" l="1"/>
  <c r="Q25" i="1" s="1"/>
  <c r="R25" i="1" s="1"/>
  <c r="P24" i="1"/>
  <c r="Q24" i="1" s="1"/>
  <c r="P24" i="6"/>
  <c r="P21" i="6"/>
  <c r="Q21" i="6" s="1"/>
  <c r="P27" i="6"/>
  <c r="Q27" i="6" s="1"/>
  <c r="P23" i="6"/>
  <c r="Q23" i="6" s="1"/>
  <c r="P20" i="6"/>
  <c r="P13" i="6"/>
  <c r="P11" i="6"/>
  <c r="Q11" i="6" s="1"/>
  <c r="R24" i="1" l="1"/>
  <c r="Q24" i="6"/>
  <c r="R24" i="6" s="1"/>
  <c r="R21" i="6"/>
  <c r="R27" i="6"/>
  <c r="R23" i="6"/>
  <c r="Q20" i="6"/>
  <c r="R20" i="6" s="1"/>
  <c r="R11" i="6"/>
  <c r="Q13" i="6"/>
  <c r="R13" i="6" s="1"/>
  <c r="P12" i="1" l="1"/>
  <c r="Q12" i="1" s="1"/>
  <c r="P13" i="1"/>
  <c r="Q13" i="1" s="1"/>
  <c r="P14" i="1"/>
  <c r="P15" i="1"/>
  <c r="Q15" i="1" s="1"/>
  <c r="P16" i="1"/>
  <c r="Q16" i="1" s="1"/>
  <c r="R16" i="1" s="1"/>
  <c r="P17" i="1"/>
  <c r="Q17" i="1" s="1"/>
  <c r="P18" i="1"/>
  <c r="P19" i="1"/>
  <c r="P20" i="1"/>
  <c r="P21" i="1"/>
  <c r="P22" i="1"/>
  <c r="Q22" i="1" s="1"/>
  <c r="P23" i="1"/>
  <c r="P28" i="6"/>
  <c r="P19" i="6"/>
  <c r="P25" i="6"/>
  <c r="P12" i="6"/>
  <c r="P35" i="6"/>
  <c r="P18" i="6"/>
  <c r="O16" i="3"/>
  <c r="R15" i="1" l="1"/>
  <c r="R12" i="1"/>
  <c r="R17" i="1"/>
  <c r="R13" i="1"/>
  <c r="Q20" i="1"/>
  <c r="R20" i="1" s="1"/>
  <c r="R22" i="1"/>
  <c r="Q21" i="1"/>
  <c r="R21" i="1" s="1"/>
  <c r="Q14" i="1"/>
  <c r="R14" i="1" s="1"/>
  <c r="Q23" i="1"/>
  <c r="R23" i="1" s="1"/>
  <c r="Q19" i="1"/>
  <c r="R19" i="1" s="1"/>
  <c r="Q18" i="1"/>
  <c r="R18" i="1" s="1"/>
  <c r="Q18" i="6"/>
  <c r="R18" i="6" s="1"/>
  <c r="Q35" i="6" l="1"/>
  <c r="R35" i="6" s="1"/>
  <c r="Q12" i="6"/>
  <c r="R12" i="6" s="1"/>
  <c r="P10" i="6" l="1"/>
  <c r="Q25" i="6" l="1"/>
  <c r="R25" i="6" s="1"/>
  <c r="Q28" i="6"/>
  <c r="R28" i="6" s="1"/>
  <c r="Q19" i="6"/>
  <c r="R19" i="6" s="1"/>
  <c r="Q10" i="6"/>
  <c r="R10" i="6" s="1"/>
</calcChain>
</file>

<file path=xl/sharedStrings.xml><?xml version="1.0" encoding="utf-8"?>
<sst xmlns="http://schemas.openxmlformats.org/spreadsheetml/2006/main" count="828" uniqueCount="128">
  <si>
    <t>Unidad para el Desarrollo de Vivienda Popular  -UDEVIPO-</t>
  </si>
  <si>
    <t>Departamento Administrativo</t>
  </si>
  <si>
    <t>Sección de Recursos Humanos</t>
  </si>
  <si>
    <t>(Artículo 10, numeral 4, Ley de Acceso a la Información Pública)</t>
  </si>
  <si>
    <t>No se erogan gastos en Concepto de Dietas</t>
  </si>
  <si>
    <t>No.</t>
  </si>
  <si>
    <t xml:space="preserve">Nombre Completo </t>
  </si>
  <si>
    <t>Cargo</t>
  </si>
  <si>
    <t>Dependencia</t>
  </si>
  <si>
    <t xml:space="preserve">Bono Específico </t>
  </si>
  <si>
    <t>Bonificación Incentivo</t>
  </si>
  <si>
    <t>Viáticos</t>
  </si>
  <si>
    <t>Gastos de Representación</t>
  </si>
  <si>
    <t>Otras Remuneraciones</t>
  </si>
  <si>
    <t>Total Ingresos</t>
  </si>
  <si>
    <t>Total Descuentos</t>
  </si>
  <si>
    <t>Liquido</t>
  </si>
  <si>
    <t>-</t>
  </si>
  <si>
    <t>SERVICIOS PROFESIONALES</t>
  </si>
  <si>
    <t>GUSTAVO ADOLFO PEREZ TURCIOS</t>
  </si>
  <si>
    <t>ERICK ALBERTO PÉREZ VALENZUELA</t>
  </si>
  <si>
    <t>SERVICIOS TÉCNICOS</t>
  </si>
  <si>
    <t>Compelemento por Antigüedad</t>
  </si>
  <si>
    <t>Dietas</t>
  </si>
  <si>
    <t>Sueldo Base</t>
  </si>
  <si>
    <t>Bonificacion Profesional</t>
  </si>
  <si>
    <t>Gastos Funerarios</t>
  </si>
  <si>
    <t>EDNA YANIRA FLORES HERNÁNDEZ</t>
  </si>
  <si>
    <t>AZOLANCH PIERINA MONTUFAR GALINDO</t>
  </si>
  <si>
    <t>DIEGO ALEJANDRO HERNÁNDEZ OROZCO</t>
  </si>
  <si>
    <t>RAMIRO ESPAÑA AQUINO</t>
  </si>
  <si>
    <t>CARLOS HUMBERTO CASTILLO BROCKE</t>
  </si>
  <si>
    <t>BRENDA ARACELI ORDOÑEZ QUIJIVIX</t>
  </si>
  <si>
    <t>HÉCTOR CIRILO VELÁSQUEZ DE LEÓN</t>
  </si>
  <si>
    <t>BYRON ROLANDO AGUILAR MOSCOSO</t>
  </si>
  <si>
    <t>VICTOR MANUEL AQUECHE LÓPEZ</t>
  </si>
  <si>
    <t>MARVIN ADOLFO GUAMUCH QUELEX</t>
  </si>
  <si>
    <t>SERVICIOS  TÉCNICOS</t>
  </si>
  <si>
    <t>Unidad para el Desarrollo de Vivienda Popular -UDEVIPO-</t>
  </si>
  <si>
    <t>Bono Monetario</t>
  </si>
  <si>
    <t>Bonificación Incentivo 66-2000</t>
  </si>
  <si>
    <t>Director Ejecutivo IV</t>
  </si>
  <si>
    <t>Dirección General</t>
  </si>
  <si>
    <t>DEPARTAMENTO SOCIAL</t>
  </si>
  <si>
    <t>Total 
Ingresos</t>
  </si>
  <si>
    <t>Complemento por Antigüedad</t>
  </si>
  <si>
    <t>SERVICIOS TECNICOS</t>
  </si>
  <si>
    <t>JOSÉ LUIS GIRÓN ZACARÍAS</t>
  </si>
  <si>
    <t>NANCY ODETH PAZ ALEGRÍA</t>
  </si>
  <si>
    <t>WILLSON EVELIO CANEL ALVARADO</t>
  </si>
  <si>
    <t>DEPARTAMENTO JURÍDICO</t>
  </si>
  <si>
    <t>DEPARTAMENTO FINANCIERO</t>
  </si>
  <si>
    <t>DEPARTAMENTO DE PROYECTOS</t>
  </si>
  <si>
    <t>DEPARTAMENTO ADMINISTRATIVO</t>
  </si>
  <si>
    <t>DEPARTAMENTO DE AUDITORIA INTERNA</t>
  </si>
  <si>
    <t xml:space="preserve">DEPARTAMENTO DE CATASTRO </t>
  </si>
  <si>
    <t>SECCION DE RECURSOS HUMANOS</t>
  </si>
  <si>
    <t>DEPARTAMENTO DE CARTERA</t>
  </si>
  <si>
    <t>JUANA GUILLERMA JIMENEZ CARDONA DE MEJIA</t>
  </si>
  <si>
    <t xml:space="preserve">DEPARTAMENTO JURIDICO </t>
  </si>
  <si>
    <t>CRYSTOPHER LANNER MORALES GUZMAN</t>
  </si>
  <si>
    <t>JAQUELINE KARINA CANO PINTO</t>
  </si>
  <si>
    <t>ERICK ANTONIO DIAZ LOPEZ</t>
  </si>
  <si>
    <t>JOSE LUIS PAZ ARDON</t>
  </si>
  <si>
    <t>YESSIKA DINORA GARCIA DOMINGUEZ</t>
  </si>
  <si>
    <t>GUADALUPE MAGDALENA SOTO MONTOYA</t>
  </si>
  <si>
    <t>Departamento Financiero</t>
  </si>
  <si>
    <t>Encargado Fondo Rotativo</t>
  </si>
  <si>
    <t>ANGELICA PETRONA CHACAJ LOPEZ</t>
  </si>
  <si>
    <t>EVITELIO GARCÍA GÓMEZ</t>
  </si>
  <si>
    <t>ZULEMA IVONE CEBALLO CONTRERAS DE SAGASTUME</t>
  </si>
  <si>
    <t>HELEN JANNETTE GARCÍA OSCAR</t>
  </si>
  <si>
    <t>JHOSSTTEN ARNOLDO ECHEVERRÍA ORELLANA</t>
  </si>
  <si>
    <t>CAROLINA DEL ROSARIO HERNÁNDEZ DONIS</t>
  </si>
  <si>
    <t>COORDINACIÓN GENERAL</t>
  </si>
  <si>
    <t>CARIN TRINIDAD VÁSQUEZ MONASTERIO</t>
  </si>
  <si>
    <t>WILLIAM GEOVANY MARROQUIN MARTINEZ</t>
  </si>
  <si>
    <t>RUTH HERNÁNDEZ REYES</t>
  </si>
  <si>
    <t>DEPARTAMENTO DE ARCHIVO GENERAL</t>
  </si>
  <si>
    <t xml:space="preserve"> DEPARTAMENTO DE CATASTRO Y REGISTRO DE BIENES INMUEBLES</t>
  </si>
  <si>
    <t>COORDINACIÓN GENERAL/ EN COMUNICACIÓN SOCIAL</t>
  </si>
  <si>
    <t>COORDINACION GENERAL/ ACCESO A LA INFORMACIÓN PÚBLICA</t>
  </si>
  <si>
    <t>JOSÉ ANTONIO RADA RIVAS</t>
  </si>
  <si>
    <t>CESAR ANTONIO CORDON CASTILLO</t>
  </si>
  <si>
    <t>Subdirector Ejecutivo IV</t>
  </si>
  <si>
    <t>DARWIN SAEED OQUELI HERRERA</t>
  </si>
  <si>
    <t>DEPARTAMENTO DE PLANIFICACION</t>
  </si>
  <si>
    <t>Antonio Stanin Palencia de la Roca</t>
  </si>
  <si>
    <t>Luis Mario Montenegro Ososrio</t>
  </si>
  <si>
    <t>MARIO SIEGFRIEDO MORALES FIGUEROA</t>
  </si>
  <si>
    <t>ADANNETTE ESPERANZA RODRIGUEZ RODAS</t>
  </si>
  <si>
    <t>JAQUELINE VANESSA MARROQUIN ESTRADA</t>
  </si>
  <si>
    <t>RAFAEL RUIZ URIZAR</t>
  </si>
  <si>
    <t>PABLO JOSUE MARIN CRUZ</t>
  </si>
  <si>
    <t>MARIELA ELISABET GONZALEZ DE PAZ</t>
  </si>
  <si>
    <t>FLOR DE MARIA BAC GUARE</t>
  </si>
  <si>
    <t>DEPARTAMENTO DE CATASTRO</t>
  </si>
  <si>
    <t>CLAUDIA NOHEMI JUÁREZ LÓPEZ</t>
  </si>
  <si>
    <t>Jefe de Archivo</t>
  </si>
  <si>
    <t>Archivo General</t>
  </si>
  <si>
    <t>JOHANA MARIBEL COLON GONZÁLEZ</t>
  </si>
  <si>
    <t>MIKE ELTON ORDOÑEZ PUAC</t>
  </si>
  <si>
    <t>NORMA LUCRECIA BAUTISTA RODAS DE SALAZAR</t>
  </si>
  <si>
    <t>DEBORA LIZZETH RODAS BURGOS</t>
  </si>
  <si>
    <t>CRHISTIAN FERNANDO ORTIZ ILLESCAS</t>
  </si>
  <si>
    <t>ANDERSON YOBANY PERDOMO GARCIA</t>
  </si>
  <si>
    <t>ANDREA ALEJANDRA GUERRA MACZ</t>
  </si>
  <si>
    <t>JONATHAN DAVID CUXÚN HERNÁNDEZ</t>
  </si>
  <si>
    <t>JUAN CARLOS ARIAS SANTIZO</t>
  </si>
  <si>
    <t>CARLOS JOSE CHAVARRIA GAITAN</t>
  </si>
  <si>
    <t xml:space="preserve">LIDIA CARMELINA MICULAX CHICOL </t>
  </si>
  <si>
    <t>CLAUDIA LISBETH RAMÍREZ FUENTES DE SANTIAGO</t>
  </si>
  <si>
    <t>MIGUEL ANGEL ALVARADO SAMAYOA</t>
  </si>
  <si>
    <t>HENRY JOSUE PEREZ GARCIA</t>
  </si>
  <si>
    <t>DEPARTAMENTO DE CATASTRO Y REGISTRO DE BIENES INMUEBLES</t>
  </si>
  <si>
    <t>DEPARAMENTO SOCIAL</t>
  </si>
  <si>
    <t>DEPARTAMENTO DE PROYECTOS E INFRAESTRUCTUA HABITACIONAL</t>
  </si>
  <si>
    <t>LUIS MANUEL MARROQUÍN PELLECER</t>
  </si>
  <si>
    <t>JOAQUIN POLANCO LÓPEZ</t>
  </si>
  <si>
    <t>KEVIN ESTUARDO GARCÍA ALONZO</t>
  </si>
  <si>
    <t>JAVIER JOSUÉ LÓPEZ GARCÍA</t>
  </si>
  <si>
    <t>SERVICIOS TÉCNICOS EN LA COORDINACIÓN GENERAL EN ACCESO A LA INFORMACIÓN PÚBLICA</t>
  </si>
  <si>
    <t>SERVICIOS TÉCNICOS EN EL DEPARTAMENTO ADMINISTRATIVO EN SECCIÓN DE SERVICIOS GENERALES</t>
  </si>
  <si>
    <t>SERVICIOS TÉCNICOS EN EL DEPARTAMENTO DE ACRHIVO GENERAL</t>
  </si>
  <si>
    <t>DICIEMBRE  2024 - Renglón Presupuestario Sub Grupo 18</t>
  </si>
  <si>
    <t xml:space="preserve"> DICIEMBRE 2024 - Renglón Presupuestario 021</t>
  </si>
  <si>
    <t>DICIEMBRE 2024 - Renglón Presupuestario 022</t>
  </si>
  <si>
    <t>DICIEMBRE  2024 - Renglón Presupuestario 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</si>
</sst>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 Light"/>
      <family val="2"/>
      <scheme val="major"/>
    </font>
    <font>
      <b/>
      <sz val="7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0" fontId="10" fillId="0" borderId="0"/>
  </cellStyleXfs>
  <cellXfs count="43">
    <xf numFmtId="0" fontId="0" fillId="0" borderId="0" xfId="0"/>
    <xf numFmtId="0" fontId="1" fillId="0" borderId="0" xfId="0" applyFont="1"/>
    <xf numFmtId="0" fontId="7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6" xfId="0" applyBorder="1" applyAlignment="1">
      <alignment horizontal="center" vertical="center" wrapText="1"/>
    </xf>
    <xf numFmtId="44" fontId="0" fillId="0" borderId="6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2" fillId="0" borderId="0" xfId="0" applyFont="1"/>
    <xf numFmtId="164" fontId="0" fillId="0" borderId="0" xfId="0" applyNumberFormat="1"/>
    <xf numFmtId="0" fontId="0" fillId="0" borderId="0" xfId="0" applyAlignment="1">
      <alignment horizontal="center" wrapText="1"/>
    </xf>
    <xf numFmtId="164" fontId="8" fillId="0" borderId="0" xfId="1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6" xfId="2" applyFont="1" applyBorder="1" applyAlignment="1">
      <alignment horizontal="center" vertical="center" wrapText="1"/>
    </xf>
    <xf numFmtId="0" fontId="0" fillId="0" borderId="6" xfId="2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6" fillId="0" borderId="0" xfId="0" applyFont="1"/>
    <xf numFmtId="0" fontId="15" fillId="2" borderId="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9" fontId="17" fillId="0" borderId="5" xfId="0" applyNumberFormat="1" applyFont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64" fontId="0" fillId="0" borderId="5" xfId="1" applyNumberFormat="1" applyFont="1" applyBorder="1" applyAlignment="1">
      <alignment horizontal="center" vertical="center" wrapText="1"/>
    </xf>
    <xf numFmtId="164" fontId="0" fillId="3" borderId="5" xfId="1" applyNumberFormat="1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4" fontId="0" fillId="0" borderId="6" xfId="1" applyFont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3" xfId="2" xr:uid="{00000000-0005-0000-0000-000003000000}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782811</xdr:colOff>
      <xdr:row>17</xdr:row>
      <xdr:rowOff>157638</xdr:rowOff>
    </xdr:from>
    <xdr:to>
      <xdr:col>10</xdr:col>
      <xdr:colOff>306655</xdr:colOff>
      <xdr:row>25</xdr:row>
      <xdr:rowOff>37898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/>
      </xdr:nvGrpSpPr>
      <xdr:grpSpPr>
        <a:xfrm>
          <a:off x="5332399" y="4942550"/>
          <a:ext cx="4185491" cy="1415466"/>
          <a:chOff x="7059386" y="5779078"/>
          <a:chExt cx="4208689" cy="1404260"/>
        </a:xfrm>
      </xdr:grpSpPr>
      <xdr:pic>
        <xdr:nvPicPr>
          <xdr:cNvPr id="10" name="Imagen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27574" y="5779078"/>
            <a:ext cx="1940501" cy="1404260"/>
          </a:xfrm>
          <a:prstGeom prst="rect">
            <a:avLst/>
          </a:prstGeom>
        </xdr:spPr>
      </xdr:pic>
      <xdr:pic>
        <xdr:nvPicPr>
          <xdr:cNvPr id="11" name="Imagen 10" descr="E:\Carta 1.jpg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080" t="90491" r="72493" b="6638"/>
          <a:stretch/>
        </xdr:blipFill>
        <xdr:spPr bwMode="auto">
          <a:xfrm>
            <a:off x="7715249" y="5924550"/>
            <a:ext cx="1257301" cy="380999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12" name="CuadroTexto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 txBox="1"/>
        </xdr:nvSpPr>
        <xdr:spPr>
          <a:xfrm>
            <a:off x="7059386" y="6252482"/>
            <a:ext cx="2228849" cy="85997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050" b="1">
                <a:solidFill>
                  <a:srgbClr val="002060"/>
                </a:solidFill>
                <a:latin typeface="+mn-lt"/>
              </a:rPr>
              <a:t>Edificio Cortijo Reforma,</a:t>
            </a:r>
            <a:r>
              <a:rPr lang="es-ES" sz="1050" b="1" baseline="0">
                <a:solidFill>
                  <a:srgbClr val="002060"/>
                </a:solidFill>
                <a:latin typeface="+mn-lt"/>
              </a:rPr>
              <a:t> Avenida Reforma 2-18, Zona 9, Ciudad de Guatemala </a:t>
            </a:r>
          </a:p>
          <a:p>
            <a:pPr algn="ctr"/>
            <a:r>
              <a:rPr lang="es-ES" sz="1050" b="1" baseline="0">
                <a:solidFill>
                  <a:srgbClr val="002060"/>
                </a:solidFill>
                <a:latin typeface="+mn-lt"/>
              </a:rPr>
              <a:t>PBX: 2412-6969</a:t>
            </a:r>
            <a:endParaRPr lang="es-ES" sz="1050" b="1">
              <a:solidFill>
                <a:srgbClr val="002060"/>
              </a:solidFill>
              <a:latin typeface="+mn-lt"/>
            </a:endParaRPr>
          </a:p>
        </xdr:txBody>
      </xdr:sp>
      <xdr:cxnSp macro="">
        <xdr:nvCxnSpPr>
          <xdr:cNvPr id="13" name="Conector recto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CxnSpPr/>
        </xdr:nvCxnSpPr>
        <xdr:spPr>
          <a:xfrm flipH="1">
            <a:off x="9247102" y="5849815"/>
            <a:ext cx="5443" cy="1219200"/>
          </a:xfrm>
          <a:prstGeom prst="line">
            <a:avLst/>
          </a:prstGeom>
          <a:ln w="19050">
            <a:solidFill>
              <a:schemeClr val="accent5">
                <a:lumMod val="75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13</xdr:col>
      <xdr:colOff>1029340</xdr:colOff>
      <xdr:row>0</xdr:row>
      <xdr:rowOff>164888</xdr:rowOff>
    </xdr:from>
    <xdr:to>
      <xdr:col>16</xdr:col>
      <xdr:colOff>41444</xdr:colOff>
      <xdr:row>8</xdr:row>
      <xdr:rowOff>279515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316FA690-5715-49B8-AEDF-4220D0212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9340" y="164888"/>
          <a:ext cx="1959251" cy="1638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246528</xdr:colOff>
      <xdr:row>0</xdr:row>
      <xdr:rowOff>100852</xdr:rowOff>
    </xdr:from>
    <xdr:to>
      <xdr:col>4</xdr:col>
      <xdr:colOff>244286</xdr:colOff>
      <xdr:row>7</xdr:row>
      <xdr:rowOff>179293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060F619-BCEE-CAB9-628F-A72C17488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6528" y="100852"/>
          <a:ext cx="4087905" cy="14119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990847</xdr:colOff>
      <xdr:row>20</xdr:row>
      <xdr:rowOff>97554</xdr:rowOff>
    </xdr:from>
    <xdr:to>
      <xdr:col>11</xdr:col>
      <xdr:colOff>394607</xdr:colOff>
      <xdr:row>29</xdr:row>
      <xdr:rowOff>40820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6504141" y="5084172"/>
          <a:ext cx="4379172" cy="1657766"/>
          <a:chOff x="7059387" y="5652268"/>
          <a:chExt cx="4383923" cy="1657766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27574" y="5652268"/>
            <a:ext cx="2115736" cy="1531070"/>
          </a:xfrm>
          <a:prstGeom prst="rect">
            <a:avLst/>
          </a:prstGeom>
        </xdr:spPr>
      </xdr:pic>
      <xdr:pic>
        <xdr:nvPicPr>
          <xdr:cNvPr id="8" name="Imagen 7" descr="E:\Carta 1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080" t="90491" r="72493" b="6638"/>
          <a:stretch/>
        </xdr:blipFill>
        <xdr:spPr bwMode="auto">
          <a:xfrm>
            <a:off x="7525339" y="5734050"/>
            <a:ext cx="1747588" cy="514628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/>
        </xdr:nvSpPr>
        <xdr:spPr>
          <a:xfrm>
            <a:off x="7059387" y="6252481"/>
            <a:ext cx="2227108" cy="105755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050" b="1">
                <a:solidFill>
                  <a:srgbClr val="002060"/>
                </a:solidFill>
                <a:latin typeface="+mn-lt"/>
              </a:rPr>
              <a:t>Edificio Cortijo Reforma,</a:t>
            </a:r>
            <a:r>
              <a:rPr lang="es-ES" sz="1050" b="1" baseline="0">
                <a:solidFill>
                  <a:srgbClr val="002060"/>
                </a:solidFill>
                <a:latin typeface="+mn-lt"/>
              </a:rPr>
              <a:t> Avenida Reforma 2-18, Zona 9, Ciudad de Guatemala </a:t>
            </a:r>
          </a:p>
          <a:p>
            <a:pPr algn="ctr"/>
            <a:r>
              <a:rPr lang="es-ES" sz="1050" b="1" baseline="0">
                <a:solidFill>
                  <a:srgbClr val="002060"/>
                </a:solidFill>
                <a:latin typeface="+mn-lt"/>
              </a:rPr>
              <a:t>PBX: 2412-6969</a:t>
            </a:r>
            <a:endParaRPr lang="es-ES" sz="1050" b="1">
              <a:solidFill>
                <a:srgbClr val="002060"/>
              </a:solidFill>
              <a:latin typeface="+mn-lt"/>
            </a:endParaRPr>
          </a:p>
        </xdr:txBody>
      </xdr: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CxnSpPr/>
        </xdr:nvCxnSpPr>
        <xdr:spPr>
          <a:xfrm flipH="1">
            <a:off x="9247102" y="5849815"/>
            <a:ext cx="5443" cy="1219200"/>
          </a:xfrm>
          <a:prstGeom prst="line">
            <a:avLst/>
          </a:prstGeom>
          <a:ln w="19050">
            <a:solidFill>
              <a:schemeClr val="accent5">
                <a:lumMod val="75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15</xdr:col>
      <xdr:colOff>644338</xdr:colOff>
      <xdr:row>0</xdr:row>
      <xdr:rowOff>177892</xdr:rowOff>
    </xdr:from>
    <xdr:to>
      <xdr:col>17</xdr:col>
      <xdr:colOff>765188</xdr:colOff>
      <xdr:row>9</xdr:row>
      <xdr:rowOff>120517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7456EFC7-5039-4EF3-84DB-C5D8C2973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12838" y="177892"/>
          <a:ext cx="2277582" cy="18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190500</xdr:colOff>
      <xdr:row>0</xdr:row>
      <xdr:rowOff>0</xdr:rowOff>
    </xdr:from>
    <xdr:to>
      <xdr:col>5</xdr:col>
      <xdr:colOff>462644</xdr:colOff>
      <xdr:row>7</xdr:row>
      <xdr:rowOff>179848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CE377CD-9BA6-4514-9DFB-45698F02C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5607" y="0"/>
          <a:ext cx="4381501" cy="15133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1850588</xdr:colOff>
      <xdr:row>44</xdr:row>
      <xdr:rowOff>161041</xdr:rowOff>
    </xdr:from>
    <xdr:to>
      <xdr:col>9</xdr:col>
      <xdr:colOff>473851</xdr:colOff>
      <xdr:row>54</xdr:row>
      <xdr:rowOff>22413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5414059" y="21015188"/>
          <a:ext cx="3968468" cy="1766372"/>
          <a:chOff x="7059386" y="5694315"/>
          <a:chExt cx="4208689" cy="1747573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27574" y="5779078"/>
            <a:ext cx="1940501" cy="1404260"/>
          </a:xfrm>
          <a:prstGeom prst="rect">
            <a:avLst/>
          </a:prstGeom>
        </xdr:spPr>
      </xdr:pic>
      <xdr:pic>
        <xdr:nvPicPr>
          <xdr:cNvPr id="8" name="Imagen 7" descr="E:\Carta 1.jpg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080" t="90491" r="72493" b="6638"/>
          <a:stretch/>
        </xdr:blipFill>
        <xdr:spPr bwMode="auto">
          <a:xfrm>
            <a:off x="7344875" y="5694315"/>
            <a:ext cx="1257301" cy="380999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SpPr txBox="1"/>
        </xdr:nvSpPr>
        <xdr:spPr>
          <a:xfrm>
            <a:off x="7059386" y="6094586"/>
            <a:ext cx="2119145" cy="134730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050" b="1">
                <a:solidFill>
                  <a:srgbClr val="002060"/>
                </a:solidFill>
                <a:latin typeface="+mn-lt"/>
              </a:rPr>
              <a:t>Edificio Cortijo Reforma,</a:t>
            </a:r>
            <a:r>
              <a:rPr lang="es-ES" sz="1050" b="1" baseline="0">
                <a:solidFill>
                  <a:srgbClr val="002060"/>
                </a:solidFill>
                <a:latin typeface="+mn-lt"/>
              </a:rPr>
              <a:t> Avenida Reforma 2-18, Zona 9, Ciudad de Guatemala </a:t>
            </a:r>
          </a:p>
          <a:p>
            <a:pPr algn="ctr"/>
            <a:r>
              <a:rPr lang="es-ES" sz="1050" b="1" baseline="0">
                <a:solidFill>
                  <a:srgbClr val="002060"/>
                </a:solidFill>
                <a:latin typeface="+mn-lt"/>
              </a:rPr>
              <a:t>PBX: 2412-6969</a:t>
            </a:r>
            <a:endParaRPr lang="es-ES" sz="1050" b="1">
              <a:solidFill>
                <a:srgbClr val="002060"/>
              </a:solidFill>
              <a:latin typeface="+mn-lt"/>
            </a:endParaRPr>
          </a:p>
        </xdr:txBody>
      </xdr: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00000000-0008-0000-0400-00000A000000}"/>
              </a:ext>
            </a:extLst>
          </xdr:cNvPr>
          <xdr:cNvCxnSpPr/>
        </xdr:nvCxnSpPr>
        <xdr:spPr>
          <a:xfrm flipH="1">
            <a:off x="9247102" y="5849815"/>
            <a:ext cx="5443" cy="1219200"/>
          </a:xfrm>
          <a:prstGeom prst="line">
            <a:avLst/>
          </a:prstGeom>
          <a:ln w="19050">
            <a:solidFill>
              <a:schemeClr val="accent5">
                <a:lumMod val="75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15</xdr:col>
      <xdr:colOff>134473</xdr:colOff>
      <xdr:row>0</xdr:row>
      <xdr:rowOff>44822</xdr:rowOff>
    </xdr:from>
    <xdr:to>
      <xdr:col>17</xdr:col>
      <xdr:colOff>280146</xdr:colOff>
      <xdr:row>1</xdr:row>
      <xdr:rowOff>238936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21AB86D-AE73-4494-AAAA-A521BC061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05767" y="44822"/>
          <a:ext cx="1904998" cy="1493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212913</xdr:colOff>
      <xdr:row>0</xdr:row>
      <xdr:rowOff>100854</xdr:rowOff>
    </xdr:from>
    <xdr:to>
      <xdr:col>4</xdr:col>
      <xdr:colOff>577102</xdr:colOff>
      <xdr:row>1</xdr:row>
      <xdr:rowOff>159501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8239DCD-49DB-490F-AEF0-C73DD9E70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2913" y="100854"/>
          <a:ext cx="3933263" cy="13585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135772</xdr:colOff>
      <xdr:row>38</xdr:row>
      <xdr:rowOff>145673</xdr:rowOff>
    </xdr:from>
    <xdr:to>
      <xdr:col>11</xdr:col>
      <xdr:colOff>67237</xdr:colOff>
      <xdr:row>47</xdr:row>
      <xdr:rowOff>67607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5357713" y="17694085"/>
          <a:ext cx="4940495" cy="1636434"/>
          <a:chOff x="7119794" y="5713452"/>
          <a:chExt cx="4001950" cy="1355563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428501" y="5759940"/>
            <a:ext cx="1693243" cy="1225330"/>
          </a:xfrm>
          <a:prstGeom prst="rect">
            <a:avLst/>
          </a:prstGeom>
        </xdr:spPr>
      </xdr:pic>
      <xdr:pic>
        <xdr:nvPicPr>
          <xdr:cNvPr id="8" name="Imagen 7" descr="E:\Carta 1.jpg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080" t="90491" r="72493" b="6638"/>
          <a:stretch/>
        </xdr:blipFill>
        <xdr:spPr bwMode="auto">
          <a:xfrm>
            <a:off x="7580482" y="5713452"/>
            <a:ext cx="1257301" cy="380999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 txBox="1"/>
        </xdr:nvSpPr>
        <xdr:spPr>
          <a:xfrm>
            <a:off x="7119794" y="6115788"/>
            <a:ext cx="2126274" cy="7682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050" b="1">
                <a:solidFill>
                  <a:srgbClr val="002060"/>
                </a:solidFill>
                <a:latin typeface="+mn-lt"/>
              </a:rPr>
              <a:t>Edificio Cortijo Reforma,</a:t>
            </a:r>
            <a:r>
              <a:rPr lang="es-ES" sz="1050" b="1" baseline="0">
                <a:solidFill>
                  <a:srgbClr val="002060"/>
                </a:solidFill>
                <a:latin typeface="+mn-lt"/>
              </a:rPr>
              <a:t> Avenida Reforma 2-18, Zona 9, Ciudad de Guatemala </a:t>
            </a:r>
          </a:p>
          <a:p>
            <a:pPr algn="ctr"/>
            <a:r>
              <a:rPr lang="es-ES" sz="1050" b="1" baseline="0">
                <a:solidFill>
                  <a:srgbClr val="002060"/>
                </a:solidFill>
                <a:latin typeface="+mn-lt"/>
              </a:rPr>
              <a:t>PBX: 2412-6969</a:t>
            </a:r>
            <a:endParaRPr lang="es-ES" sz="1050" b="1">
              <a:solidFill>
                <a:srgbClr val="002060"/>
              </a:solidFill>
              <a:latin typeface="+mn-lt"/>
            </a:endParaRPr>
          </a:p>
        </xdr:txBody>
      </xdr: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CxnSpPr/>
        </xdr:nvCxnSpPr>
        <xdr:spPr>
          <a:xfrm flipH="1">
            <a:off x="9247102" y="5849815"/>
            <a:ext cx="5443" cy="1219200"/>
          </a:xfrm>
          <a:prstGeom prst="line">
            <a:avLst/>
          </a:prstGeom>
          <a:ln w="19050">
            <a:solidFill>
              <a:schemeClr val="accent5">
                <a:lumMod val="75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15</xdr:col>
      <xdr:colOff>37619</xdr:colOff>
      <xdr:row>0</xdr:row>
      <xdr:rowOff>63234</xdr:rowOff>
    </xdr:from>
    <xdr:to>
      <xdr:col>17</xdr:col>
      <xdr:colOff>212913</xdr:colOff>
      <xdr:row>3</xdr:row>
      <xdr:rowOff>262382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13CAC642-91D0-4595-BDE1-4095D1AB1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3531" y="63234"/>
          <a:ext cx="1833764" cy="1443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224118</xdr:colOff>
      <xdr:row>0</xdr:row>
      <xdr:rowOff>0</xdr:rowOff>
    </xdr:from>
    <xdr:to>
      <xdr:col>4</xdr:col>
      <xdr:colOff>1005648</xdr:colOff>
      <xdr:row>3</xdr:row>
      <xdr:rowOff>67235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462DC1B-1930-4A10-8C81-FE831EE55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49942" y="0"/>
          <a:ext cx="3795912" cy="1311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9:Q19"/>
  <sheetViews>
    <sheetView showGridLines="0" zoomScale="85" zoomScaleNormal="85" zoomScaleSheetLayoutView="85" zoomScalePageLayoutView="85" workbookViewId="0">
      <selection activeCell="A14" sqref="A14:Q14"/>
    </sheetView>
  </sheetViews>
  <sheetFormatPr baseColWidth="10" defaultRowHeight="15" x14ac:dyDescent="0.25"/>
  <cols>
    <col min="1" max="1" width="8.7109375" customWidth="1"/>
    <col min="2" max="2" width="19.28515625" customWidth="1"/>
    <col min="3" max="3" width="15" customWidth="1"/>
    <col min="4" max="4" width="18.28515625" customWidth="1"/>
    <col min="5" max="5" width="6.85546875" customWidth="1"/>
    <col min="6" max="6" width="14" customWidth="1"/>
    <col min="7" max="7" width="16.42578125" bestFit="1" customWidth="1"/>
    <col min="8" max="8" width="13.28515625" bestFit="1" customWidth="1"/>
    <col min="9" max="9" width="12.140625" bestFit="1" customWidth="1"/>
    <col min="10" max="10" width="14.140625" customWidth="1"/>
    <col min="11" max="11" width="8.85546875" bestFit="1" customWidth="1"/>
    <col min="12" max="12" width="13.42578125" customWidth="1"/>
    <col min="13" max="13" width="11.7109375" bestFit="1" customWidth="1"/>
    <col min="14" max="14" width="16.5703125" customWidth="1"/>
    <col min="15" max="15" width="14.5703125" customWidth="1"/>
    <col min="16" max="16" width="12.85546875" bestFit="1" customWidth="1"/>
    <col min="17" max="17" width="13.85546875" customWidth="1"/>
  </cols>
  <sheetData>
    <row r="9" spans="1:17" ht="26.25" customHeight="1" x14ac:dyDescent="0.4">
      <c r="A9" s="32" t="s">
        <v>38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</row>
    <row r="10" spans="1:17" ht="18.75" x14ac:dyDescent="0.3">
      <c r="A10" s="33" t="s">
        <v>1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</row>
    <row r="11" spans="1:17" ht="18.75" x14ac:dyDescent="0.3">
      <c r="A11" s="33" t="s">
        <v>2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</row>
    <row r="12" spans="1:17" ht="15.75" x14ac:dyDescent="0.25">
      <c r="A12" s="34" t="s">
        <v>3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ht="26.25" x14ac:dyDescent="0.4">
      <c r="A13" s="35" t="s">
        <v>125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</row>
    <row r="14" spans="1:17" ht="21.75" thickBot="1" x14ac:dyDescent="0.4">
      <c r="A14" s="31" t="s">
        <v>4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</row>
    <row r="15" spans="1:17" s="20" customFormat="1" ht="53.25" customHeight="1" thickBot="1" x14ac:dyDescent="0.25">
      <c r="A15" s="16" t="s">
        <v>5</v>
      </c>
      <c r="B15" s="17" t="s">
        <v>6</v>
      </c>
      <c r="C15" s="18" t="s">
        <v>7</v>
      </c>
      <c r="D15" s="17" t="s">
        <v>8</v>
      </c>
      <c r="E15" s="17" t="s">
        <v>23</v>
      </c>
      <c r="F15" s="17" t="s">
        <v>24</v>
      </c>
      <c r="G15" s="17" t="s">
        <v>22</v>
      </c>
      <c r="H15" s="17" t="s">
        <v>25</v>
      </c>
      <c r="I15" s="17" t="s">
        <v>39</v>
      </c>
      <c r="J15" s="17" t="s">
        <v>40</v>
      </c>
      <c r="K15" s="17" t="s">
        <v>11</v>
      </c>
      <c r="L15" s="17" t="s">
        <v>12</v>
      </c>
      <c r="M15" s="17" t="s">
        <v>26</v>
      </c>
      <c r="N15" s="17" t="s">
        <v>13</v>
      </c>
      <c r="O15" s="17" t="s">
        <v>14</v>
      </c>
      <c r="P15" s="18" t="s">
        <v>15</v>
      </c>
      <c r="Q15" s="19" t="s">
        <v>16</v>
      </c>
    </row>
    <row r="16" spans="1:17" s="4" customFormat="1" ht="38.1" customHeight="1" x14ac:dyDescent="0.25">
      <c r="A16" s="3">
        <v>1</v>
      </c>
      <c r="B16" s="12" t="s">
        <v>100</v>
      </c>
      <c r="C16" s="5" t="s">
        <v>67</v>
      </c>
      <c r="D16" s="5" t="s">
        <v>66</v>
      </c>
      <c r="E16" s="5" t="s">
        <v>17</v>
      </c>
      <c r="F16" s="6">
        <v>3300</v>
      </c>
      <c r="G16" s="5" t="s">
        <v>17</v>
      </c>
      <c r="H16" s="5" t="s">
        <v>17</v>
      </c>
      <c r="I16" s="5">
        <v>1500</v>
      </c>
      <c r="J16" s="5">
        <v>250</v>
      </c>
      <c r="K16" s="5" t="s">
        <v>17</v>
      </c>
      <c r="L16" s="5" t="s">
        <v>17</v>
      </c>
      <c r="M16" s="5" t="s">
        <v>17</v>
      </c>
      <c r="N16" s="5" t="s">
        <v>17</v>
      </c>
      <c r="O16" s="6">
        <f>F16+I16+J16</f>
        <v>5050</v>
      </c>
      <c r="P16" s="6">
        <v>784.51</v>
      </c>
      <c r="Q16" s="6">
        <f>+(F16+I16+J16)-P16</f>
        <v>4265.49</v>
      </c>
    </row>
    <row r="17" spans="1:17" s="4" customFormat="1" ht="38.1" customHeight="1" x14ac:dyDescent="0.25">
      <c r="A17" s="3">
        <v>2</v>
      </c>
      <c r="B17" s="12" t="s">
        <v>97</v>
      </c>
      <c r="C17" s="5" t="s">
        <v>98</v>
      </c>
      <c r="D17" s="27" t="s">
        <v>99</v>
      </c>
      <c r="E17" s="5" t="s">
        <v>17</v>
      </c>
      <c r="F17" s="28">
        <v>6800</v>
      </c>
      <c r="G17" s="5" t="s">
        <v>17</v>
      </c>
      <c r="H17" s="5" t="s">
        <v>17</v>
      </c>
      <c r="I17" s="28">
        <v>2000</v>
      </c>
      <c r="J17" s="28">
        <v>250</v>
      </c>
      <c r="K17" s="5" t="s">
        <v>17</v>
      </c>
      <c r="L17" s="5" t="s">
        <v>17</v>
      </c>
      <c r="M17" s="5" t="s">
        <v>17</v>
      </c>
      <c r="N17" s="5" t="s">
        <v>17</v>
      </c>
      <c r="O17" s="28">
        <f>F17+I17+J17</f>
        <v>9050</v>
      </c>
      <c r="P17" s="29">
        <v>1779.11</v>
      </c>
      <c r="Q17" s="28">
        <f>O17-P17</f>
        <v>7270.89</v>
      </c>
    </row>
    <row r="19" spans="1:17" ht="15.75" x14ac:dyDescent="0.25">
      <c r="B19" s="8"/>
      <c r="L19" s="11"/>
      <c r="M19" s="9"/>
      <c r="N19" s="9"/>
    </row>
  </sheetData>
  <mergeCells count="6">
    <mergeCell ref="A14:Q14"/>
    <mergeCell ref="A9:Q9"/>
    <mergeCell ref="A10:Q10"/>
    <mergeCell ref="A11:Q11"/>
    <mergeCell ref="A12:Q12"/>
    <mergeCell ref="A13:Q13"/>
  </mergeCells>
  <conditionalFormatting sqref="B16:B17">
    <cfRule type="duplicateValues" dxfId="35" priority="1"/>
    <cfRule type="duplicateValues" dxfId="34" priority="2"/>
  </conditionalFormatting>
  <pageMargins left="0.23622047244094491" right="0.23622047244094491" top="0.74803149606299213" bottom="0.74803149606299213" header="0.31496062992125984" footer="0.31496062992125984"/>
  <pageSetup paperSize="300" scale="65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9:R18"/>
  <sheetViews>
    <sheetView showGridLines="0" topLeftCell="A7" zoomScale="85" zoomScaleNormal="85" zoomScaleSheetLayoutView="70" workbookViewId="0">
      <selection activeCell="D17" sqref="D17"/>
    </sheetView>
  </sheetViews>
  <sheetFormatPr baseColWidth="10" defaultRowHeight="15" x14ac:dyDescent="0.25"/>
  <cols>
    <col min="1" max="1" width="4.85546875" customWidth="1"/>
    <col min="2" max="2" width="6.140625" customWidth="1"/>
    <col min="3" max="3" width="21.28515625" customWidth="1"/>
    <col min="4" max="4" width="23.85546875" customWidth="1"/>
    <col min="5" max="5" width="16.5703125" customWidth="1"/>
    <col min="6" max="6" width="9.7109375" customWidth="1"/>
    <col min="7" max="7" width="15.42578125" bestFit="1" customWidth="1"/>
    <col min="8" max="8" width="16.28515625" customWidth="1"/>
    <col min="9" max="9" width="13.85546875" customWidth="1"/>
    <col min="10" max="10" width="15" customWidth="1"/>
    <col min="11" max="11" width="14.140625" customWidth="1"/>
    <col min="12" max="12" width="9.85546875" customWidth="1"/>
    <col min="13" max="13" width="16.42578125" customWidth="1"/>
    <col min="14" max="14" width="12.5703125" customWidth="1"/>
    <col min="15" max="15" width="15.28515625" customWidth="1"/>
    <col min="16" max="16" width="14.5703125" customWidth="1"/>
    <col min="17" max="17" width="15.7109375" customWidth="1"/>
    <col min="18" max="18" width="15.28515625" customWidth="1"/>
    <col min="19" max="19" width="16.5703125" customWidth="1"/>
  </cols>
  <sheetData>
    <row r="9" spans="1:18" ht="26.25" customHeight="1" x14ac:dyDescent="0.4">
      <c r="B9" s="32" t="s">
        <v>38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spans="1:18" ht="18.75" x14ac:dyDescent="0.3">
      <c r="A10" s="1"/>
      <c r="B10" s="33" t="s">
        <v>1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8" ht="18.75" x14ac:dyDescent="0.3">
      <c r="A11" s="1"/>
      <c r="B11" s="33" t="s">
        <v>2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</row>
    <row r="12" spans="1:18" ht="15.75" x14ac:dyDescent="0.25">
      <c r="A12" s="1"/>
      <c r="B12" s="34" t="s">
        <v>3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</row>
    <row r="13" spans="1:18" ht="26.25" x14ac:dyDescent="0.4">
      <c r="B13" s="35" t="s">
        <v>126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</row>
    <row r="14" spans="1:18" ht="21" x14ac:dyDescent="0.35">
      <c r="B14" s="31" t="s">
        <v>4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</row>
    <row r="15" spans="1:18" ht="15.75" x14ac:dyDescent="0.25">
      <c r="F15" s="2"/>
      <c r="G15" s="2"/>
      <c r="H15" s="2"/>
      <c r="I15" s="2"/>
      <c r="J15" s="2"/>
      <c r="K15" s="2"/>
      <c r="L15" s="2"/>
    </row>
    <row r="16" spans="1:18" s="20" customFormat="1" ht="24" x14ac:dyDescent="0.2">
      <c r="B16" s="21" t="s">
        <v>5</v>
      </c>
      <c r="C16" s="21" t="s">
        <v>6</v>
      </c>
      <c r="D16" s="21" t="s">
        <v>7</v>
      </c>
      <c r="E16" s="21" t="s">
        <v>8</v>
      </c>
      <c r="F16" s="21" t="s">
        <v>23</v>
      </c>
      <c r="G16" s="21" t="s">
        <v>24</v>
      </c>
      <c r="H16" s="21" t="s">
        <v>45</v>
      </c>
      <c r="I16" s="21" t="s">
        <v>25</v>
      </c>
      <c r="J16" s="21" t="s">
        <v>39</v>
      </c>
      <c r="K16" s="21" t="s">
        <v>40</v>
      </c>
      <c r="L16" s="21" t="s">
        <v>11</v>
      </c>
      <c r="M16" s="21" t="s">
        <v>12</v>
      </c>
      <c r="N16" s="21" t="s">
        <v>26</v>
      </c>
      <c r="O16" s="21" t="s">
        <v>13</v>
      </c>
      <c r="P16" s="21" t="s">
        <v>14</v>
      </c>
      <c r="Q16" s="21" t="s">
        <v>15</v>
      </c>
      <c r="R16" s="21" t="s">
        <v>16</v>
      </c>
    </row>
    <row r="17" spans="2:18" s="4" customFormat="1" ht="38.1" customHeight="1" x14ac:dyDescent="0.25">
      <c r="B17" s="3">
        <v>1</v>
      </c>
      <c r="C17" s="12" t="s">
        <v>87</v>
      </c>
      <c r="D17" s="5" t="s">
        <v>41</v>
      </c>
      <c r="E17" s="5" t="s">
        <v>42</v>
      </c>
      <c r="F17" s="5" t="s">
        <v>17</v>
      </c>
      <c r="G17" s="6">
        <v>24000</v>
      </c>
      <c r="H17" s="5" t="s">
        <v>17</v>
      </c>
      <c r="I17" s="42">
        <v>375</v>
      </c>
      <c r="J17" s="42" t="s">
        <v>17</v>
      </c>
      <c r="K17" s="42">
        <v>250</v>
      </c>
      <c r="L17" s="5" t="s">
        <v>17</v>
      </c>
      <c r="M17" s="5" t="s">
        <v>17</v>
      </c>
      <c r="N17" s="5" t="s">
        <v>17</v>
      </c>
      <c r="O17" s="5" t="s">
        <v>17</v>
      </c>
      <c r="P17" s="6">
        <f>SUM(G17:O17)</f>
        <v>24625</v>
      </c>
      <c r="Q17" s="6">
        <v>5511.6</v>
      </c>
      <c r="R17" s="6">
        <f>+P17-Q17</f>
        <v>19113.400000000001</v>
      </c>
    </row>
    <row r="18" spans="2:18" s="4" customFormat="1" ht="38.1" customHeight="1" x14ac:dyDescent="0.25">
      <c r="B18" s="3">
        <v>2</v>
      </c>
      <c r="C18" s="12" t="s">
        <v>88</v>
      </c>
      <c r="D18" s="5" t="s">
        <v>84</v>
      </c>
      <c r="E18" s="5" t="s">
        <v>42</v>
      </c>
      <c r="F18" s="5" t="s">
        <v>17</v>
      </c>
      <c r="G18" s="6">
        <v>15000</v>
      </c>
      <c r="H18" s="5" t="s">
        <v>17</v>
      </c>
      <c r="I18" s="42">
        <v>375</v>
      </c>
      <c r="J18" s="42" t="s">
        <v>17</v>
      </c>
      <c r="K18" s="42">
        <v>250</v>
      </c>
      <c r="L18" s="5" t="s">
        <v>17</v>
      </c>
      <c r="M18" s="5" t="s">
        <v>17</v>
      </c>
      <c r="N18" s="5" t="s">
        <v>17</v>
      </c>
      <c r="O18" s="5" t="s">
        <v>17</v>
      </c>
      <c r="P18" s="6">
        <f>SUM(G18:O18)</f>
        <v>15625</v>
      </c>
      <c r="Q18" s="6">
        <v>3417.85</v>
      </c>
      <c r="R18" s="6">
        <f>+P18-Q18</f>
        <v>12207.15</v>
      </c>
    </row>
  </sheetData>
  <mergeCells count="6">
    <mergeCell ref="B14:R14"/>
    <mergeCell ref="B9:R9"/>
    <mergeCell ref="B10:R10"/>
    <mergeCell ref="B11:R11"/>
    <mergeCell ref="B12:R12"/>
    <mergeCell ref="B13:R13"/>
  </mergeCells>
  <conditionalFormatting sqref="C17:C18">
    <cfRule type="duplicateValues" dxfId="33" priority="1120"/>
    <cfRule type="duplicateValues" dxfId="32" priority="1121"/>
  </conditionalFormatting>
  <pageMargins left="1" right="1" top="1" bottom="1" header="0.5" footer="0.5"/>
  <pageSetup paperSize="300"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43"/>
  <sheetViews>
    <sheetView showGridLines="0" topLeftCell="B1" zoomScale="85" zoomScaleNormal="85" zoomScaleSheetLayoutView="40" zoomScalePageLayoutView="25" workbookViewId="0">
      <selection activeCell="B9" sqref="B9:R9"/>
    </sheetView>
  </sheetViews>
  <sheetFormatPr baseColWidth="10" defaultRowHeight="15" x14ac:dyDescent="0.25"/>
  <cols>
    <col min="1" max="1" width="6.42578125" hidden="1" customWidth="1"/>
    <col min="2" max="2" width="8.28515625" customWidth="1"/>
    <col min="3" max="3" width="25.85546875" style="13" customWidth="1"/>
    <col min="4" max="4" width="19.28515625" customWidth="1"/>
    <col min="5" max="5" width="30.5703125" style="4" customWidth="1"/>
    <col min="6" max="6" width="8.5703125" bestFit="1" customWidth="1"/>
    <col min="7" max="7" width="14.85546875" bestFit="1" customWidth="1"/>
    <col min="8" max="8" width="15.42578125" bestFit="1" customWidth="1"/>
    <col min="9" max="9" width="10.7109375" bestFit="1" customWidth="1"/>
    <col min="10" max="10" width="8.85546875" bestFit="1" customWidth="1"/>
    <col min="11" max="11" width="10.7109375" bestFit="1" customWidth="1"/>
    <col min="12" max="12" width="7.42578125" bestFit="1" customWidth="1"/>
    <col min="13" max="13" width="13.42578125" bestFit="1" customWidth="1"/>
    <col min="14" max="14" width="9.42578125" bestFit="1" customWidth="1"/>
    <col min="15" max="15" width="14.28515625" bestFit="1" customWidth="1"/>
    <col min="16" max="16" width="11.85546875" bestFit="1" customWidth="1"/>
    <col min="17" max="17" width="14.42578125" bestFit="1" customWidth="1"/>
    <col min="18" max="18" width="12.140625" customWidth="1"/>
    <col min="19" max="19" width="4" customWidth="1"/>
  </cols>
  <sheetData>
    <row r="1" spans="2:18" ht="102.75" customHeight="1" x14ac:dyDescent="0.25"/>
    <row r="2" spans="2:18" ht="27.75" customHeight="1" x14ac:dyDescent="0.25"/>
    <row r="3" spans="2:18" ht="28.5" customHeight="1" x14ac:dyDescent="0.25">
      <c r="B3" s="39" t="s">
        <v>0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4" spans="2:18" ht="13.5" customHeight="1" x14ac:dyDescent="0.25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</row>
    <row r="5" spans="2:18" s="1" customFormat="1" ht="23.25" x14ac:dyDescent="0.25">
      <c r="B5" s="40" t="s">
        <v>1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spans="2:18" s="1" customFormat="1" ht="23.25" x14ac:dyDescent="0.35">
      <c r="B6" s="41" t="s">
        <v>2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</row>
    <row r="7" spans="2:18" s="1" customFormat="1" ht="26.25" customHeight="1" x14ac:dyDescent="0.25">
      <c r="B7" s="36" t="s">
        <v>3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2:18" ht="25.5" customHeight="1" x14ac:dyDescent="0.25">
      <c r="B8" s="37" t="s">
        <v>127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</row>
    <row r="9" spans="2:18" ht="20.25" customHeight="1" x14ac:dyDescent="0.25">
      <c r="B9" s="38" t="s">
        <v>4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</row>
    <row r="10" spans="2:18" ht="11.25" customHeight="1" thickBot="1" x14ac:dyDescent="0.3">
      <c r="D10" s="2"/>
      <c r="E10" s="7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2:18" s="22" customFormat="1" ht="56.25" customHeight="1" thickBot="1" x14ac:dyDescent="0.3">
      <c r="B11" s="24" t="s">
        <v>5</v>
      </c>
      <c r="C11" s="17" t="s">
        <v>6</v>
      </c>
      <c r="D11" s="18" t="s">
        <v>7</v>
      </c>
      <c r="E11" s="17" t="s">
        <v>8</v>
      </c>
      <c r="F11" s="17" t="s">
        <v>23</v>
      </c>
      <c r="G11" s="17" t="s">
        <v>24</v>
      </c>
      <c r="H11" s="17" t="s">
        <v>45</v>
      </c>
      <c r="I11" s="17" t="s">
        <v>25</v>
      </c>
      <c r="J11" s="17" t="s">
        <v>9</v>
      </c>
      <c r="K11" s="17" t="s">
        <v>10</v>
      </c>
      <c r="L11" s="17" t="s">
        <v>11</v>
      </c>
      <c r="M11" s="17" t="s">
        <v>12</v>
      </c>
      <c r="N11" s="17" t="s">
        <v>26</v>
      </c>
      <c r="O11" s="17" t="s">
        <v>13</v>
      </c>
      <c r="P11" s="17" t="s">
        <v>44</v>
      </c>
      <c r="Q11" s="18" t="s">
        <v>15</v>
      </c>
      <c r="R11" s="19" t="s">
        <v>16</v>
      </c>
    </row>
    <row r="12" spans="2:18" ht="42.75" customHeight="1" x14ac:dyDescent="0.25">
      <c r="B12" s="25">
        <v>1</v>
      </c>
      <c r="C12" s="5" t="s">
        <v>48</v>
      </c>
      <c r="D12" s="5" t="s">
        <v>18</v>
      </c>
      <c r="E12" s="5" t="s">
        <v>56</v>
      </c>
      <c r="F12" s="5" t="s">
        <v>17</v>
      </c>
      <c r="G12" s="6">
        <v>16000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  <c r="M12" s="5" t="s">
        <v>17</v>
      </c>
      <c r="N12" s="5" t="s">
        <v>17</v>
      </c>
      <c r="O12" s="5" t="s">
        <v>17</v>
      </c>
      <c r="P12" s="6">
        <f t="shared" ref="P12:P25" si="0">G12</f>
        <v>16000</v>
      </c>
      <c r="Q12" s="6">
        <f>+P12/1.12*5%</f>
        <v>714.28571428571422</v>
      </c>
      <c r="R12" s="6">
        <f t="shared" ref="R12:R25" si="1">P12-Q12</f>
        <v>15285.714285714286</v>
      </c>
    </row>
    <row r="13" spans="2:18" ht="38.1" customHeight="1" x14ac:dyDescent="0.25">
      <c r="B13" s="26">
        <f>B12+1</f>
        <v>2</v>
      </c>
      <c r="C13" s="5" t="s">
        <v>49</v>
      </c>
      <c r="D13" s="5" t="s">
        <v>21</v>
      </c>
      <c r="E13" s="5" t="s">
        <v>53</v>
      </c>
      <c r="F13" s="5" t="s">
        <v>17</v>
      </c>
      <c r="G13" s="6">
        <v>7000</v>
      </c>
      <c r="H13" s="5" t="s">
        <v>17</v>
      </c>
      <c r="I13" s="5" t="s">
        <v>17</v>
      </c>
      <c r="J13" s="5" t="s">
        <v>17</v>
      </c>
      <c r="K13" s="5" t="s">
        <v>17</v>
      </c>
      <c r="L13" s="5" t="s">
        <v>17</v>
      </c>
      <c r="M13" s="5" t="s">
        <v>17</v>
      </c>
      <c r="N13" s="5" t="s">
        <v>17</v>
      </c>
      <c r="O13" s="5" t="s">
        <v>17</v>
      </c>
      <c r="P13" s="6">
        <f t="shared" si="0"/>
        <v>7000</v>
      </c>
      <c r="Q13" s="6">
        <f>P13*0.05</f>
        <v>350</v>
      </c>
      <c r="R13" s="6">
        <f t="shared" si="1"/>
        <v>6650</v>
      </c>
    </row>
    <row r="14" spans="2:18" ht="30" x14ac:dyDescent="0.25">
      <c r="B14" s="26">
        <f t="shared" ref="B14:B43" si="2">B13+1</f>
        <v>3</v>
      </c>
      <c r="C14" s="5" t="s">
        <v>19</v>
      </c>
      <c r="D14" s="5" t="s">
        <v>21</v>
      </c>
      <c r="E14" s="5" t="s">
        <v>51</v>
      </c>
      <c r="F14" s="5" t="s">
        <v>17</v>
      </c>
      <c r="G14" s="6">
        <v>12000</v>
      </c>
      <c r="H14" s="5" t="s">
        <v>17</v>
      </c>
      <c r="I14" s="5" t="s">
        <v>17</v>
      </c>
      <c r="J14" s="5" t="s">
        <v>17</v>
      </c>
      <c r="K14" s="5" t="s">
        <v>17</v>
      </c>
      <c r="L14" s="5" t="s">
        <v>17</v>
      </c>
      <c r="M14" s="5" t="s">
        <v>17</v>
      </c>
      <c r="N14" s="5" t="s">
        <v>17</v>
      </c>
      <c r="O14" s="5" t="s">
        <v>17</v>
      </c>
      <c r="P14" s="6">
        <f t="shared" si="0"/>
        <v>12000</v>
      </c>
      <c r="Q14" s="6">
        <f>P14*0.05</f>
        <v>600</v>
      </c>
      <c r="R14" s="6">
        <f t="shared" si="1"/>
        <v>11400</v>
      </c>
    </row>
    <row r="15" spans="2:18" ht="38.1" customHeight="1" x14ac:dyDescent="0.25">
      <c r="B15" s="26">
        <f t="shared" si="2"/>
        <v>4</v>
      </c>
      <c r="C15" s="5" t="s">
        <v>20</v>
      </c>
      <c r="D15" s="5" t="s">
        <v>18</v>
      </c>
      <c r="E15" s="5" t="s">
        <v>51</v>
      </c>
      <c r="F15" s="5" t="s">
        <v>17</v>
      </c>
      <c r="G15" s="6">
        <v>12000</v>
      </c>
      <c r="H15" s="5" t="s">
        <v>17</v>
      </c>
      <c r="I15" s="5" t="s">
        <v>17</v>
      </c>
      <c r="J15" s="5" t="s">
        <v>17</v>
      </c>
      <c r="K15" s="5" t="s">
        <v>17</v>
      </c>
      <c r="L15" s="5" t="s">
        <v>17</v>
      </c>
      <c r="M15" s="5" t="s">
        <v>17</v>
      </c>
      <c r="N15" s="5" t="s">
        <v>17</v>
      </c>
      <c r="O15" s="5" t="s">
        <v>17</v>
      </c>
      <c r="P15" s="6">
        <f t="shared" si="0"/>
        <v>12000</v>
      </c>
      <c r="Q15" s="6">
        <f>P15*0.05</f>
        <v>600</v>
      </c>
      <c r="R15" s="6">
        <f t="shared" si="1"/>
        <v>11400</v>
      </c>
    </row>
    <row r="16" spans="2:18" ht="38.1" customHeight="1" x14ac:dyDescent="0.25">
      <c r="B16" s="26">
        <f t="shared" si="2"/>
        <v>5</v>
      </c>
      <c r="C16" s="5" t="s">
        <v>35</v>
      </c>
      <c r="D16" s="5" t="s">
        <v>21</v>
      </c>
      <c r="E16" s="5" t="s">
        <v>43</v>
      </c>
      <c r="F16" s="5" t="s">
        <v>17</v>
      </c>
      <c r="G16" s="6">
        <v>7500</v>
      </c>
      <c r="H16" s="5" t="s">
        <v>17</v>
      </c>
      <c r="I16" s="5" t="s">
        <v>17</v>
      </c>
      <c r="J16" s="5" t="s">
        <v>17</v>
      </c>
      <c r="K16" s="5" t="s">
        <v>17</v>
      </c>
      <c r="L16" s="5" t="s">
        <v>17</v>
      </c>
      <c r="M16" s="5" t="s">
        <v>17</v>
      </c>
      <c r="N16" s="5" t="s">
        <v>17</v>
      </c>
      <c r="O16" s="5" t="s">
        <v>17</v>
      </c>
      <c r="P16" s="6">
        <f t="shared" si="0"/>
        <v>7500</v>
      </c>
      <c r="Q16" s="6">
        <f>P16*0.05</f>
        <v>375</v>
      </c>
      <c r="R16" s="6">
        <f t="shared" si="1"/>
        <v>7125</v>
      </c>
    </row>
    <row r="17" spans="2:20" ht="38.1" customHeight="1" x14ac:dyDescent="0.25">
      <c r="B17" s="26">
        <f t="shared" si="2"/>
        <v>6</v>
      </c>
      <c r="C17" s="5" t="s">
        <v>31</v>
      </c>
      <c r="D17" s="5" t="s">
        <v>18</v>
      </c>
      <c r="E17" s="5" t="s">
        <v>54</v>
      </c>
      <c r="F17" s="5" t="s">
        <v>17</v>
      </c>
      <c r="G17" s="6">
        <v>14000</v>
      </c>
      <c r="H17" s="5" t="s">
        <v>17</v>
      </c>
      <c r="I17" s="5" t="s">
        <v>17</v>
      </c>
      <c r="J17" s="5" t="s">
        <v>17</v>
      </c>
      <c r="K17" s="5" t="s">
        <v>17</v>
      </c>
      <c r="L17" s="5" t="s">
        <v>17</v>
      </c>
      <c r="M17" s="5" t="s">
        <v>17</v>
      </c>
      <c r="N17" s="5" t="s">
        <v>17</v>
      </c>
      <c r="O17" s="5" t="s">
        <v>17</v>
      </c>
      <c r="P17" s="6">
        <f t="shared" si="0"/>
        <v>14000</v>
      </c>
      <c r="Q17" s="6">
        <f>+P17/1.12*5%</f>
        <v>625</v>
      </c>
      <c r="R17" s="6">
        <f t="shared" si="1"/>
        <v>13375</v>
      </c>
    </row>
    <row r="18" spans="2:20" ht="38.1" customHeight="1" x14ac:dyDescent="0.25">
      <c r="B18" s="26">
        <f t="shared" si="2"/>
        <v>7</v>
      </c>
      <c r="C18" s="5" t="s">
        <v>28</v>
      </c>
      <c r="D18" s="5" t="s">
        <v>21</v>
      </c>
      <c r="E18" s="5" t="s">
        <v>53</v>
      </c>
      <c r="F18" s="5" t="s">
        <v>17</v>
      </c>
      <c r="G18" s="6">
        <v>12000</v>
      </c>
      <c r="H18" s="5" t="s">
        <v>17</v>
      </c>
      <c r="I18" s="5" t="s">
        <v>17</v>
      </c>
      <c r="J18" s="5" t="s">
        <v>17</v>
      </c>
      <c r="K18" s="5" t="s">
        <v>17</v>
      </c>
      <c r="L18" s="5" t="s">
        <v>17</v>
      </c>
      <c r="M18" s="5" t="s">
        <v>17</v>
      </c>
      <c r="N18" s="5" t="s">
        <v>17</v>
      </c>
      <c r="O18" s="5" t="s">
        <v>17</v>
      </c>
      <c r="P18" s="6">
        <f t="shared" si="0"/>
        <v>12000</v>
      </c>
      <c r="Q18" s="6">
        <f>P18*0.05</f>
        <v>600</v>
      </c>
      <c r="R18" s="6">
        <f t="shared" si="1"/>
        <v>11400</v>
      </c>
    </row>
    <row r="19" spans="2:20" ht="38.1" customHeight="1" x14ac:dyDescent="0.25">
      <c r="B19" s="26">
        <f t="shared" si="2"/>
        <v>8</v>
      </c>
      <c r="C19" s="5" t="s">
        <v>30</v>
      </c>
      <c r="D19" s="5" t="s">
        <v>37</v>
      </c>
      <c r="E19" s="5" t="s">
        <v>53</v>
      </c>
      <c r="F19" s="5" t="s">
        <v>17</v>
      </c>
      <c r="G19" s="6">
        <v>7000</v>
      </c>
      <c r="H19" s="5" t="s">
        <v>17</v>
      </c>
      <c r="I19" s="5" t="s">
        <v>17</v>
      </c>
      <c r="J19" s="5" t="s">
        <v>17</v>
      </c>
      <c r="K19" s="5" t="s">
        <v>17</v>
      </c>
      <c r="L19" s="5" t="s">
        <v>17</v>
      </c>
      <c r="M19" s="5" t="s">
        <v>17</v>
      </c>
      <c r="N19" s="5" t="s">
        <v>17</v>
      </c>
      <c r="O19" s="5" t="s">
        <v>17</v>
      </c>
      <c r="P19" s="6">
        <f t="shared" si="0"/>
        <v>7000</v>
      </c>
      <c r="Q19" s="6">
        <f>P19*0.05</f>
        <v>350</v>
      </c>
      <c r="R19" s="6">
        <f t="shared" si="1"/>
        <v>6650</v>
      </c>
    </row>
    <row r="20" spans="2:20" ht="30" x14ac:dyDescent="0.25">
      <c r="B20" s="26">
        <f t="shared" si="2"/>
        <v>9</v>
      </c>
      <c r="C20" s="5" t="s">
        <v>58</v>
      </c>
      <c r="D20" s="5" t="s">
        <v>37</v>
      </c>
      <c r="E20" s="5" t="s">
        <v>53</v>
      </c>
      <c r="F20" s="5" t="s">
        <v>17</v>
      </c>
      <c r="G20" s="6">
        <v>6000</v>
      </c>
      <c r="H20" s="5" t="s">
        <v>17</v>
      </c>
      <c r="I20" s="5" t="s">
        <v>17</v>
      </c>
      <c r="J20" s="5" t="s">
        <v>17</v>
      </c>
      <c r="K20" s="5" t="s">
        <v>17</v>
      </c>
      <c r="L20" s="5" t="s">
        <v>17</v>
      </c>
      <c r="M20" s="5" t="s">
        <v>17</v>
      </c>
      <c r="N20" s="5" t="s">
        <v>17</v>
      </c>
      <c r="O20" s="5" t="s">
        <v>17</v>
      </c>
      <c r="P20" s="6">
        <f t="shared" si="0"/>
        <v>6000</v>
      </c>
      <c r="Q20" s="6">
        <f t="shared" ref="Q20:Q25" si="3">P20*0.05</f>
        <v>300</v>
      </c>
      <c r="R20" s="6">
        <f t="shared" si="1"/>
        <v>5700</v>
      </c>
    </row>
    <row r="21" spans="2:20" ht="30" x14ac:dyDescent="0.25">
      <c r="B21" s="26">
        <f t="shared" si="2"/>
        <v>10</v>
      </c>
      <c r="C21" s="5" t="s">
        <v>60</v>
      </c>
      <c r="D21" s="5" t="s">
        <v>46</v>
      </c>
      <c r="E21" s="5" t="s">
        <v>51</v>
      </c>
      <c r="F21" s="5" t="s">
        <v>17</v>
      </c>
      <c r="G21" s="6">
        <v>9000</v>
      </c>
      <c r="H21" s="5" t="s">
        <v>17</v>
      </c>
      <c r="I21" s="5" t="s">
        <v>17</v>
      </c>
      <c r="J21" s="5" t="s">
        <v>17</v>
      </c>
      <c r="K21" s="5" t="s">
        <v>17</v>
      </c>
      <c r="L21" s="5" t="s">
        <v>17</v>
      </c>
      <c r="M21" s="5" t="s">
        <v>17</v>
      </c>
      <c r="N21" s="5" t="s">
        <v>17</v>
      </c>
      <c r="O21" s="5" t="s">
        <v>17</v>
      </c>
      <c r="P21" s="6">
        <f t="shared" si="0"/>
        <v>9000</v>
      </c>
      <c r="Q21" s="6">
        <f t="shared" si="3"/>
        <v>450</v>
      </c>
      <c r="R21" s="6">
        <f t="shared" si="1"/>
        <v>8550</v>
      </c>
    </row>
    <row r="22" spans="2:20" ht="48" customHeight="1" x14ac:dyDescent="0.25">
      <c r="B22" s="26">
        <f t="shared" si="2"/>
        <v>11</v>
      </c>
      <c r="C22" s="5" t="s">
        <v>64</v>
      </c>
      <c r="D22" s="12" t="s">
        <v>18</v>
      </c>
      <c r="E22" s="12" t="s">
        <v>81</v>
      </c>
      <c r="F22" s="12" t="s">
        <v>17</v>
      </c>
      <c r="G22" s="6">
        <v>12000</v>
      </c>
      <c r="H22" s="12" t="s">
        <v>17</v>
      </c>
      <c r="I22" s="12" t="s">
        <v>17</v>
      </c>
      <c r="J22" s="12" t="s">
        <v>17</v>
      </c>
      <c r="K22" s="12" t="s">
        <v>17</v>
      </c>
      <c r="L22" s="12" t="s">
        <v>17</v>
      </c>
      <c r="M22" s="12" t="s">
        <v>17</v>
      </c>
      <c r="N22" s="12" t="s">
        <v>17</v>
      </c>
      <c r="O22" s="12" t="s">
        <v>17</v>
      </c>
      <c r="P22" s="6">
        <f t="shared" si="0"/>
        <v>12000</v>
      </c>
      <c r="Q22" s="6">
        <f t="shared" si="3"/>
        <v>600</v>
      </c>
      <c r="R22" s="6">
        <f t="shared" si="1"/>
        <v>11400</v>
      </c>
    </row>
    <row r="23" spans="2:20" ht="30" x14ac:dyDescent="0.25">
      <c r="B23" s="26">
        <f t="shared" si="2"/>
        <v>12</v>
      </c>
      <c r="C23" s="12" t="s">
        <v>47</v>
      </c>
      <c r="D23" s="12" t="s">
        <v>46</v>
      </c>
      <c r="E23" s="12" t="s">
        <v>53</v>
      </c>
      <c r="F23" s="12" t="s">
        <v>17</v>
      </c>
      <c r="G23" s="6">
        <v>7000</v>
      </c>
      <c r="H23" s="12" t="s">
        <v>17</v>
      </c>
      <c r="I23" s="12" t="s">
        <v>17</v>
      </c>
      <c r="J23" s="12" t="s">
        <v>17</v>
      </c>
      <c r="K23" s="12" t="s">
        <v>17</v>
      </c>
      <c r="L23" s="12" t="s">
        <v>17</v>
      </c>
      <c r="M23" s="12" t="s">
        <v>17</v>
      </c>
      <c r="N23" s="12" t="s">
        <v>17</v>
      </c>
      <c r="O23" s="12" t="s">
        <v>17</v>
      </c>
      <c r="P23" s="6">
        <f t="shared" si="0"/>
        <v>7000</v>
      </c>
      <c r="Q23" s="6">
        <f t="shared" si="3"/>
        <v>350</v>
      </c>
      <c r="R23" s="6">
        <f t="shared" si="1"/>
        <v>6650</v>
      </c>
      <c r="S23" s="4"/>
      <c r="T23" s="4"/>
    </row>
    <row r="24" spans="2:20" s="4" customFormat="1" ht="38.1" customHeight="1" x14ac:dyDescent="0.25">
      <c r="B24" s="26">
        <f t="shared" si="2"/>
        <v>13</v>
      </c>
      <c r="C24" s="12" t="s">
        <v>73</v>
      </c>
      <c r="D24" s="12" t="s">
        <v>46</v>
      </c>
      <c r="E24" s="12" t="s">
        <v>74</v>
      </c>
      <c r="F24" s="12" t="s">
        <v>17</v>
      </c>
      <c r="G24" s="6">
        <v>9000</v>
      </c>
      <c r="H24" s="12" t="s">
        <v>17</v>
      </c>
      <c r="I24" s="12" t="s">
        <v>17</v>
      </c>
      <c r="J24" s="12" t="s">
        <v>17</v>
      </c>
      <c r="K24" s="12" t="s">
        <v>17</v>
      </c>
      <c r="L24" s="12" t="s">
        <v>17</v>
      </c>
      <c r="M24" s="12" t="s">
        <v>17</v>
      </c>
      <c r="N24" s="12" t="s">
        <v>17</v>
      </c>
      <c r="O24" s="12" t="s">
        <v>17</v>
      </c>
      <c r="P24" s="6">
        <f t="shared" si="0"/>
        <v>9000</v>
      </c>
      <c r="Q24" s="6">
        <f t="shared" si="3"/>
        <v>450</v>
      </c>
      <c r="R24" s="6">
        <f t="shared" si="1"/>
        <v>8550</v>
      </c>
    </row>
    <row r="25" spans="2:20" s="4" customFormat="1" ht="38.1" customHeight="1" x14ac:dyDescent="0.25">
      <c r="B25" s="26">
        <f t="shared" si="2"/>
        <v>14</v>
      </c>
      <c r="C25" s="12" t="s">
        <v>75</v>
      </c>
      <c r="D25" s="12" t="s">
        <v>46</v>
      </c>
      <c r="E25" s="5" t="s">
        <v>86</v>
      </c>
      <c r="F25" s="12" t="s">
        <v>17</v>
      </c>
      <c r="G25" s="6">
        <v>7000</v>
      </c>
      <c r="H25" s="12" t="s">
        <v>17</v>
      </c>
      <c r="I25" s="12" t="s">
        <v>17</v>
      </c>
      <c r="J25" s="12" t="s">
        <v>17</v>
      </c>
      <c r="K25" s="12" t="s">
        <v>17</v>
      </c>
      <c r="L25" s="12" t="s">
        <v>17</v>
      </c>
      <c r="M25" s="12" t="s">
        <v>17</v>
      </c>
      <c r="N25" s="12" t="s">
        <v>17</v>
      </c>
      <c r="O25" s="12" t="s">
        <v>17</v>
      </c>
      <c r="P25" s="6">
        <f t="shared" si="0"/>
        <v>7000</v>
      </c>
      <c r="Q25" s="6">
        <f t="shared" si="3"/>
        <v>350</v>
      </c>
      <c r="R25" s="6">
        <f t="shared" si="1"/>
        <v>6650</v>
      </c>
    </row>
    <row r="26" spans="2:20" ht="38.1" customHeight="1" x14ac:dyDescent="0.25">
      <c r="B26" s="26">
        <f t="shared" si="2"/>
        <v>15</v>
      </c>
      <c r="C26" s="14" t="s">
        <v>69</v>
      </c>
      <c r="D26" s="5" t="s">
        <v>21</v>
      </c>
      <c r="E26" s="5" t="s">
        <v>43</v>
      </c>
      <c r="F26" s="5" t="s">
        <v>17</v>
      </c>
      <c r="G26" s="6">
        <v>16000</v>
      </c>
      <c r="H26" s="5" t="s">
        <v>17</v>
      </c>
      <c r="I26" s="5" t="s">
        <v>17</v>
      </c>
      <c r="J26" s="5" t="s">
        <v>17</v>
      </c>
      <c r="K26" s="5" t="s">
        <v>17</v>
      </c>
      <c r="L26" s="5" t="s">
        <v>17</v>
      </c>
      <c r="M26" s="5" t="s">
        <v>17</v>
      </c>
      <c r="N26" s="5" t="s">
        <v>17</v>
      </c>
      <c r="O26" s="5" t="s">
        <v>17</v>
      </c>
      <c r="P26" s="6">
        <f t="shared" ref="P26:P33" si="4">G26</f>
        <v>16000</v>
      </c>
      <c r="Q26" s="6">
        <f t="shared" ref="Q26:Q33" si="5">P26*0.05</f>
        <v>800</v>
      </c>
      <c r="R26" s="6">
        <f t="shared" ref="R26:R33" si="6">P26-Q26</f>
        <v>15200</v>
      </c>
    </row>
    <row r="27" spans="2:20" ht="38.1" customHeight="1" x14ac:dyDescent="0.25">
      <c r="B27" s="26">
        <f t="shared" si="2"/>
        <v>16</v>
      </c>
      <c r="C27" s="23" t="s">
        <v>82</v>
      </c>
      <c r="D27" s="5" t="s">
        <v>18</v>
      </c>
      <c r="E27" s="5" t="s">
        <v>52</v>
      </c>
      <c r="F27" s="5" t="s">
        <v>17</v>
      </c>
      <c r="G27" s="6">
        <v>16000</v>
      </c>
      <c r="H27" s="5" t="s">
        <v>17</v>
      </c>
      <c r="I27" s="5" t="s">
        <v>17</v>
      </c>
      <c r="J27" s="5" t="s">
        <v>17</v>
      </c>
      <c r="K27" s="5" t="s">
        <v>17</v>
      </c>
      <c r="L27" s="5" t="s">
        <v>17</v>
      </c>
      <c r="M27" s="5" t="s">
        <v>17</v>
      </c>
      <c r="N27" s="5" t="s">
        <v>17</v>
      </c>
      <c r="O27" s="5" t="s">
        <v>17</v>
      </c>
      <c r="P27" s="6">
        <f t="shared" si="4"/>
        <v>16000</v>
      </c>
      <c r="Q27" s="6">
        <f t="shared" si="5"/>
        <v>800</v>
      </c>
      <c r="R27" s="6">
        <f t="shared" si="6"/>
        <v>15200</v>
      </c>
    </row>
    <row r="28" spans="2:20" ht="38.1" customHeight="1" x14ac:dyDescent="0.25">
      <c r="B28" s="26">
        <f t="shared" si="2"/>
        <v>17</v>
      </c>
      <c r="C28" s="23" t="s">
        <v>83</v>
      </c>
      <c r="D28" s="5" t="s">
        <v>18</v>
      </c>
      <c r="E28" s="5" t="s">
        <v>57</v>
      </c>
      <c r="F28" s="5" t="s">
        <v>17</v>
      </c>
      <c r="G28" s="6">
        <v>16000</v>
      </c>
      <c r="H28" s="5" t="s">
        <v>17</v>
      </c>
      <c r="I28" s="5" t="s">
        <v>17</v>
      </c>
      <c r="J28" s="5" t="s">
        <v>17</v>
      </c>
      <c r="K28" s="5" t="s">
        <v>17</v>
      </c>
      <c r="L28" s="5" t="s">
        <v>17</v>
      </c>
      <c r="M28" s="5" t="s">
        <v>17</v>
      </c>
      <c r="N28" s="5" t="s">
        <v>17</v>
      </c>
      <c r="O28" s="5" t="s">
        <v>17</v>
      </c>
      <c r="P28" s="6">
        <f t="shared" si="4"/>
        <v>16000</v>
      </c>
      <c r="Q28" s="6">
        <f t="shared" si="5"/>
        <v>800</v>
      </c>
      <c r="R28" s="6">
        <f t="shared" si="6"/>
        <v>15200</v>
      </c>
    </row>
    <row r="29" spans="2:20" ht="38.1" customHeight="1" x14ac:dyDescent="0.25">
      <c r="B29" s="26">
        <f t="shared" si="2"/>
        <v>18</v>
      </c>
      <c r="C29" s="23" t="s">
        <v>85</v>
      </c>
      <c r="D29" s="5" t="s">
        <v>21</v>
      </c>
      <c r="E29" s="5" t="s">
        <v>53</v>
      </c>
      <c r="F29" s="5" t="s">
        <v>17</v>
      </c>
      <c r="G29" s="6">
        <v>7000</v>
      </c>
      <c r="H29" s="5" t="s">
        <v>17</v>
      </c>
      <c r="I29" s="5" t="s">
        <v>17</v>
      </c>
      <c r="J29" s="5" t="s">
        <v>17</v>
      </c>
      <c r="K29" s="5" t="s">
        <v>17</v>
      </c>
      <c r="L29" s="5" t="s">
        <v>17</v>
      </c>
      <c r="M29" s="5" t="s">
        <v>17</v>
      </c>
      <c r="N29" s="5" t="s">
        <v>17</v>
      </c>
      <c r="O29" s="5" t="s">
        <v>17</v>
      </c>
      <c r="P29" s="6">
        <f t="shared" si="4"/>
        <v>7000</v>
      </c>
      <c r="Q29" s="6">
        <f t="shared" si="5"/>
        <v>350</v>
      </c>
      <c r="R29" s="6">
        <f t="shared" si="6"/>
        <v>6650</v>
      </c>
    </row>
    <row r="30" spans="2:20" ht="38.1" customHeight="1" x14ac:dyDescent="0.25">
      <c r="B30" s="26">
        <f t="shared" si="2"/>
        <v>19</v>
      </c>
      <c r="C30" s="23" t="s">
        <v>92</v>
      </c>
      <c r="D30" s="5" t="s">
        <v>18</v>
      </c>
      <c r="E30" s="5" t="s">
        <v>96</v>
      </c>
      <c r="F30" s="5" t="s">
        <v>17</v>
      </c>
      <c r="G30" s="6">
        <v>16000</v>
      </c>
      <c r="H30" s="5" t="s">
        <v>17</v>
      </c>
      <c r="I30" s="5" t="s">
        <v>17</v>
      </c>
      <c r="J30" s="5" t="s">
        <v>17</v>
      </c>
      <c r="K30" s="5" t="s">
        <v>17</v>
      </c>
      <c r="L30" s="5" t="s">
        <v>17</v>
      </c>
      <c r="M30" s="5" t="s">
        <v>17</v>
      </c>
      <c r="N30" s="5" t="s">
        <v>17</v>
      </c>
      <c r="O30" s="5" t="s">
        <v>17</v>
      </c>
      <c r="P30" s="6">
        <f t="shared" si="4"/>
        <v>16000</v>
      </c>
      <c r="Q30" s="6">
        <f t="shared" si="5"/>
        <v>800</v>
      </c>
      <c r="R30" s="6">
        <f t="shared" si="6"/>
        <v>15200</v>
      </c>
    </row>
    <row r="31" spans="2:20" ht="38.1" customHeight="1" x14ac:dyDescent="0.25">
      <c r="B31" s="26">
        <f t="shared" si="2"/>
        <v>20</v>
      </c>
      <c r="C31" s="23" t="s">
        <v>93</v>
      </c>
      <c r="D31" s="5" t="s">
        <v>21</v>
      </c>
      <c r="E31" s="5" t="s">
        <v>43</v>
      </c>
      <c r="F31" s="5" t="s">
        <v>17</v>
      </c>
      <c r="G31" s="6">
        <v>7000</v>
      </c>
      <c r="H31" s="5" t="s">
        <v>17</v>
      </c>
      <c r="I31" s="5" t="s">
        <v>17</v>
      </c>
      <c r="J31" s="5" t="s">
        <v>17</v>
      </c>
      <c r="K31" s="5" t="s">
        <v>17</v>
      </c>
      <c r="L31" s="5" t="s">
        <v>17</v>
      </c>
      <c r="M31" s="5" t="s">
        <v>17</v>
      </c>
      <c r="N31" s="5" t="s">
        <v>17</v>
      </c>
      <c r="O31" s="5" t="s">
        <v>17</v>
      </c>
      <c r="P31" s="6">
        <f t="shared" si="4"/>
        <v>7000</v>
      </c>
      <c r="Q31" s="6">
        <f t="shared" si="5"/>
        <v>350</v>
      </c>
      <c r="R31" s="6">
        <f t="shared" si="6"/>
        <v>6650</v>
      </c>
    </row>
    <row r="32" spans="2:20" ht="38.1" customHeight="1" x14ac:dyDescent="0.25">
      <c r="B32" s="26">
        <f t="shared" si="2"/>
        <v>21</v>
      </c>
      <c r="C32" s="23" t="s">
        <v>94</v>
      </c>
      <c r="D32" s="5" t="s">
        <v>21</v>
      </c>
      <c r="E32" s="5" t="s">
        <v>59</v>
      </c>
      <c r="F32" s="5" t="s">
        <v>17</v>
      </c>
      <c r="G32" s="6">
        <v>8000</v>
      </c>
      <c r="H32" s="5" t="s">
        <v>17</v>
      </c>
      <c r="I32" s="5" t="s">
        <v>17</v>
      </c>
      <c r="J32" s="5" t="s">
        <v>17</v>
      </c>
      <c r="K32" s="5" t="s">
        <v>17</v>
      </c>
      <c r="L32" s="5" t="s">
        <v>17</v>
      </c>
      <c r="M32" s="5" t="s">
        <v>17</v>
      </c>
      <c r="N32" s="5" t="s">
        <v>17</v>
      </c>
      <c r="O32" s="5" t="s">
        <v>17</v>
      </c>
      <c r="P32" s="6">
        <f t="shared" si="4"/>
        <v>8000</v>
      </c>
      <c r="Q32" s="6">
        <f t="shared" si="5"/>
        <v>400</v>
      </c>
      <c r="R32" s="6">
        <f t="shared" si="6"/>
        <v>7600</v>
      </c>
    </row>
    <row r="33" spans="2:18" ht="38.1" customHeight="1" x14ac:dyDescent="0.25">
      <c r="B33" s="26">
        <f t="shared" si="2"/>
        <v>22</v>
      </c>
      <c r="C33" s="23" t="s">
        <v>95</v>
      </c>
      <c r="D33" s="5" t="s">
        <v>21</v>
      </c>
      <c r="E33" s="5" t="s">
        <v>59</v>
      </c>
      <c r="F33" s="5" t="s">
        <v>17</v>
      </c>
      <c r="G33" s="6">
        <v>8000</v>
      </c>
      <c r="H33" s="5" t="s">
        <v>17</v>
      </c>
      <c r="I33" s="5" t="s">
        <v>17</v>
      </c>
      <c r="J33" s="5" t="s">
        <v>17</v>
      </c>
      <c r="K33" s="5" t="s">
        <v>17</v>
      </c>
      <c r="L33" s="5" t="s">
        <v>17</v>
      </c>
      <c r="M33" s="5" t="s">
        <v>17</v>
      </c>
      <c r="N33" s="5" t="s">
        <v>17</v>
      </c>
      <c r="O33" s="5" t="s">
        <v>17</v>
      </c>
      <c r="P33" s="6">
        <f t="shared" si="4"/>
        <v>8000</v>
      </c>
      <c r="Q33" s="6">
        <f t="shared" si="5"/>
        <v>400</v>
      </c>
      <c r="R33" s="6">
        <f t="shared" si="6"/>
        <v>7600</v>
      </c>
    </row>
    <row r="34" spans="2:18" ht="38.1" customHeight="1" x14ac:dyDescent="0.25">
      <c r="B34" s="26">
        <f t="shared" si="2"/>
        <v>23</v>
      </c>
      <c r="C34" s="23" t="s">
        <v>108</v>
      </c>
      <c r="D34" s="5" t="s">
        <v>21</v>
      </c>
      <c r="E34" s="5" t="s">
        <v>59</v>
      </c>
      <c r="F34" s="5" t="s">
        <v>17</v>
      </c>
      <c r="G34" s="6">
        <v>8000</v>
      </c>
      <c r="H34" s="5" t="s">
        <v>17</v>
      </c>
      <c r="I34" s="5" t="s">
        <v>17</v>
      </c>
      <c r="J34" s="5" t="s">
        <v>17</v>
      </c>
      <c r="K34" s="5" t="s">
        <v>17</v>
      </c>
      <c r="L34" s="5" t="s">
        <v>17</v>
      </c>
      <c r="M34" s="5" t="s">
        <v>17</v>
      </c>
      <c r="N34" s="5" t="s">
        <v>17</v>
      </c>
      <c r="O34" s="5" t="s">
        <v>17</v>
      </c>
      <c r="P34" s="6">
        <f t="shared" ref="P34:P43" si="7">G34</f>
        <v>8000</v>
      </c>
      <c r="Q34" s="6">
        <f t="shared" ref="Q34:Q43" si="8">P34*0.05</f>
        <v>400</v>
      </c>
      <c r="R34" s="6">
        <f t="shared" ref="R34:R43" si="9">P34-Q34</f>
        <v>7600</v>
      </c>
    </row>
    <row r="35" spans="2:18" ht="38.1" customHeight="1" x14ac:dyDescent="0.25">
      <c r="B35" s="26">
        <f t="shared" si="2"/>
        <v>24</v>
      </c>
      <c r="C35" s="23" t="s">
        <v>109</v>
      </c>
      <c r="D35" s="5" t="s">
        <v>18</v>
      </c>
      <c r="E35" s="5" t="s">
        <v>114</v>
      </c>
      <c r="F35" s="5" t="s">
        <v>17</v>
      </c>
      <c r="G35" s="6">
        <v>13000</v>
      </c>
      <c r="H35" s="5" t="s">
        <v>17</v>
      </c>
      <c r="I35" s="5" t="s">
        <v>17</v>
      </c>
      <c r="J35" s="5" t="s">
        <v>17</v>
      </c>
      <c r="K35" s="5" t="s">
        <v>17</v>
      </c>
      <c r="L35" s="5" t="s">
        <v>17</v>
      </c>
      <c r="M35" s="5" t="s">
        <v>17</v>
      </c>
      <c r="N35" s="5" t="s">
        <v>17</v>
      </c>
      <c r="O35" s="5" t="s">
        <v>17</v>
      </c>
      <c r="P35" s="6">
        <f t="shared" si="7"/>
        <v>13000</v>
      </c>
      <c r="Q35" s="6">
        <f t="shared" si="8"/>
        <v>650</v>
      </c>
      <c r="R35" s="6">
        <f t="shared" si="9"/>
        <v>12350</v>
      </c>
    </row>
    <row r="36" spans="2:18" ht="38.1" customHeight="1" x14ac:dyDescent="0.25">
      <c r="B36" s="26">
        <f t="shared" si="2"/>
        <v>25</v>
      </c>
      <c r="C36" s="23" t="s">
        <v>110</v>
      </c>
      <c r="D36" s="5" t="s">
        <v>21</v>
      </c>
      <c r="E36" s="5" t="s">
        <v>115</v>
      </c>
      <c r="F36" s="5" t="s">
        <v>17</v>
      </c>
      <c r="G36" s="6">
        <v>8000</v>
      </c>
      <c r="H36" s="5" t="s">
        <v>17</v>
      </c>
      <c r="I36" s="5" t="s">
        <v>17</v>
      </c>
      <c r="J36" s="5" t="s">
        <v>17</v>
      </c>
      <c r="K36" s="5" t="s">
        <v>17</v>
      </c>
      <c r="L36" s="5" t="s">
        <v>17</v>
      </c>
      <c r="M36" s="5" t="s">
        <v>17</v>
      </c>
      <c r="N36" s="5" t="s">
        <v>17</v>
      </c>
      <c r="O36" s="5" t="s">
        <v>17</v>
      </c>
      <c r="P36" s="6">
        <f t="shared" si="7"/>
        <v>8000</v>
      </c>
      <c r="Q36" s="6">
        <f t="shared" si="8"/>
        <v>400</v>
      </c>
      <c r="R36" s="6">
        <f t="shared" si="9"/>
        <v>7600</v>
      </c>
    </row>
    <row r="37" spans="2:18" ht="38.1" customHeight="1" x14ac:dyDescent="0.25">
      <c r="B37" s="26">
        <f t="shared" si="2"/>
        <v>26</v>
      </c>
      <c r="C37" s="23" t="s">
        <v>111</v>
      </c>
      <c r="D37" s="5" t="s">
        <v>18</v>
      </c>
      <c r="E37" s="5" t="s">
        <v>116</v>
      </c>
      <c r="F37" s="5" t="s">
        <v>17</v>
      </c>
      <c r="G37" s="6">
        <v>12000</v>
      </c>
      <c r="H37" s="5" t="s">
        <v>17</v>
      </c>
      <c r="I37" s="5" t="s">
        <v>17</v>
      </c>
      <c r="J37" s="5" t="s">
        <v>17</v>
      </c>
      <c r="K37" s="5" t="s">
        <v>17</v>
      </c>
      <c r="L37" s="5" t="s">
        <v>17</v>
      </c>
      <c r="M37" s="5" t="s">
        <v>17</v>
      </c>
      <c r="N37" s="5" t="s">
        <v>17</v>
      </c>
      <c r="O37" s="5" t="s">
        <v>17</v>
      </c>
      <c r="P37" s="6">
        <f t="shared" si="7"/>
        <v>12000</v>
      </c>
      <c r="Q37" s="6">
        <f t="shared" si="8"/>
        <v>600</v>
      </c>
      <c r="R37" s="6">
        <f t="shared" si="9"/>
        <v>11400</v>
      </c>
    </row>
    <row r="38" spans="2:18" ht="38.1" customHeight="1" x14ac:dyDescent="0.25">
      <c r="B38" s="26">
        <f t="shared" si="2"/>
        <v>27</v>
      </c>
      <c r="C38" s="23" t="s">
        <v>112</v>
      </c>
      <c r="D38" s="5" t="s">
        <v>18</v>
      </c>
      <c r="E38" s="5" t="s">
        <v>116</v>
      </c>
      <c r="F38" s="5" t="s">
        <v>17</v>
      </c>
      <c r="G38" s="6">
        <v>14000</v>
      </c>
      <c r="H38" s="5" t="s">
        <v>17</v>
      </c>
      <c r="I38" s="5" t="s">
        <v>17</v>
      </c>
      <c r="J38" s="5" t="s">
        <v>17</v>
      </c>
      <c r="K38" s="5" t="s">
        <v>17</v>
      </c>
      <c r="L38" s="5" t="s">
        <v>17</v>
      </c>
      <c r="M38" s="5" t="s">
        <v>17</v>
      </c>
      <c r="N38" s="5" t="s">
        <v>17</v>
      </c>
      <c r="O38" s="5" t="s">
        <v>17</v>
      </c>
      <c r="P38" s="6">
        <f t="shared" si="7"/>
        <v>14000</v>
      </c>
      <c r="Q38" s="6">
        <f t="shared" si="8"/>
        <v>700</v>
      </c>
      <c r="R38" s="6">
        <f t="shared" si="9"/>
        <v>13300</v>
      </c>
    </row>
    <row r="39" spans="2:18" ht="38.1" customHeight="1" x14ac:dyDescent="0.25">
      <c r="B39" s="26">
        <f t="shared" si="2"/>
        <v>28</v>
      </c>
      <c r="C39" s="23" t="s">
        <v>113</v>
      </c>
      <c r="D39" s="5" t="s">
        <v>21</v>
      </c>
      <c r="E39" s="5" t="s">
        <v>78</v>
      </c>
      <c r="F39" s="5" t="s">
        <v>17</v>
      </c>
      <c r="G39" s="6">
        <v>8000</v>
      </c>
      <c r="H39" s="5" t="s">
        <v>17</v>
      </c>
      <c r="I39" s="5" t="s">
        <v>17</v>
      </c>
      <c r="J39" s="5" t="s">
        <v>17</v>
      </c>
      <c r="K39" s="5" t="s">
        <v>17</v>
      </c>
      <c r="L39" s="5" t="s">
        <v>17</v>
      </c>
      <c r="M39" s="5" t="s">
        <v>17</v>
      </c>
      <c r="N39" s="5" t="s">
        <v>17</v>
      </c>
      <c r="O39" s="5" t="s">
        <v>17</v>
      </c>
      <c r="P39" s="6">
        <f t="shared" si="7"/>
        <v>8000</v>
      </c>
      <c r="Q39" s="6">
        <f t="shared" si="8"/>
        <v>400</v>
      </c>
      <c r="R39" s="6">
        <f t="shared" si="9"/>
        <v>7600</v>
      </c>
    </row>
    <row r="40" spans="2:18" ht="60" x14ac:dyDescent="0.25">
      <c r="B40" s="26">
        <f t="shared" si="2"/>
        <v>29</v>
      </c>
      <c r="C40" s="23" t="s">
        <v>117</v>
      </c>
      <c r="D40" s="5" t="s">
        <v>21</v>
      </c>
      <c r="E40" s="5" t="s">
        <v>121</v>
      </c>
      <c r="F40" s="5" t="s">
        <v>17</v>
      </c>
      <c r="G40" s="6">
        <v>8000</v>
      </c>
      <c r="H40" s="5" t="s">
        <v>17</v>
      </c>
      <c r="I40" s="5" t="s">
        <v>17</v>
      </c>
      <c r="J40" s="5" t="s">
        <v>17</v>
      </c>
      <c r="K40" s="5" t="s">
        <v>17</v>
      </c>
      <c r="L40" s="5" t="s">
        <v>17</v>
      </c>
      <c r="M40" s="5" t="s">
        <v>17</v>
      </c>
      <c r="N40" s="5" t="s">
        <v>17</v>
      </c>
      <c r="O40" s="5" t="s">
        <v>17</v>
      </c>
      <c r="P40" s="6">
        <f t="shared" si="7"/>
        <v>8000</v>
      </c>
      <c r="Q40" s="6">
        <f t="shared" si="8"/>
        <v>400</v>
      </c>
      <c r="R40" s="6">
        <f t="shared" si="9"/>
        <v>7600</v>
      </c>
    </row>
    <row r="41" spans="2:18" ht="60" x14ac:dyDescent="0.25">
      <c r="B41" s="26">
        <f t="shared" si="2"/>
        <v>30</v>
      </c>
      <c r="C41" s="23" t="s">
        <v>118</v>
      </c>
      <c r="D41" s="5" t="s">
        <v>21</v>
      </c>
      <c r="E41" s="5" t="s">
        <v>122</v>
      </c>
      <c r="F41" s="5" t="s">
        <v>17</v>
      </c>
      <c r="G41" s="6">
        <v>4500</v>
      </c>
      <c r="H41" s="5" t="s">
        <v>17</v>
      </c>
      <c r="I41" s="5" t="s">
        <v>17</v>
      </c>
      <c r="J41" s="5" t="s">
        <v>17</v>
      </c>
      <c r="K41" s="5" t="s">
        <v>17</v>
      </c>
      <c r="L41" s="5" t="s">
        <v>17</v>
      </c>
      <c r="M41" s="5" t="s">
        <v>17</v>
      </c>
      <c r="N41" s="5" t="s">
        <v>17</v>
      </c>
      <c r="O41" s="5" t="s">
        <v>17</v>
      </c>
      <c r="P41" s="6">
        <f t="shared" si="7"/>
        <v>4500</v>
      </c>
      <c r="Q41" s="6">
        <f t="shared" si="8"/>
        <v>225</v>
      </c>
      <c r="R41" s="6">
        <f t="shared" si="9"/>
        <v>4275</v>
      </c>
    </row>
    <row r="42" spans="2:18" ht="60" x14ac:dyDescent="0.25">
      <c r="B42" s="26">
        <f t="shared" si="2"/>
        <v>31</v>
      </c>
      <c r="C42" s="23" t="s">
        <v>119</v>
      </c>
      <c r="D42" s="5" t="s">
        <v>21</v>
      </c>
      <c r="E42" s="5" t="s">
        <v>122</v>
      </c>
      <c r="F42" s="5" t="s">
        <v>17</v>
      </c>
      <c r="G42" s="6">
        <v>5000</v>
      </c>
      <c r="H42" s="5" t="s">
        <v>17</v>
      </c>
      <c r="I42" s="5" t="s">
        <v>17</v>
      </c>
      <c r="J42" s="5" t="s">
        <v>17</v>
      </c>
      <c r="K42" s="5" t="s">
        <v>17</v>
      </c>
      <c r="L42" s="5" t="s">
        <v>17</v>
      </c>
      <c r="M42" s="5" t="s">
        <v>17</v>
      </c>
      <c r="N42" s="5" t="s">
        <v>17</v>
      </c>
      <c r="O42" s="5" t="s">
        <v>17</v>
      </c>
      <c r="P42" s="6">
        <f t="shared" si="7"/>
        <v>5000</v>
      </c>
      <c r="Q42" s="6">
        <f t="shared" si="8"/>
        <v>250</v>
      </c>
      <c r="R42" s="6">
        <f t="shared" si="9"/>
        <v>4750</v>
      </c>
    </row>
    <row r="43" spans="2:18" ht="45" x14ac:dyDescent="0.25">
      <c r="B43" s="26">
        <f t="shared" si="2"/>
        <v>32</v>
      </c>
      <c r="C43" s="23" t="s">
        <v>120</v>
      </c>
      <c r="D43" s="5" t="s">
        <v>21</v>
      </c>
      <c r="E43" s="5" t="s">
        <v>123</v>
      </c>
      <c r="F43" s="5" t="s">
        <v>17</v>
      </c>
      <c r="G43" s="6">
        <v>6000</v>
      </c>
      <c r="H43" s="5" t="s">
        <v>17</v>
      </c>
      <c r="I43" s="5" t="s">
        <v>17</v>
      </c>
      <c r="J43" s="5" t="s">
        <v>17</v>
      </c>
      <c r="K43" s="5" t="s">
        <v>17</v>
      </c>
      <c r="L43" s="5" t="s">
        <v>17</v>
      </c>
      <c r="M43" s="5" t="s">
        <v>17</v>
      </c>
      <c r="N43" s="5" t="s">
        <v>17</v>
      </c>
      <c r="O43" s="5" t="s">
        <v>17</v>
      </c>
      <c r="P43" s="6">
        <f t="shared" si="7"/>
        <v>6000</v>
      </c>
      <c r="Q43" s="6">
        <f t="shared" si="8"/>
        <v>300</v>
      </c>
      <c r="R43" s="6">
        <f t="shared" si="9"/>
        <v>5700</v>
      </c>
    </row>
  </sheetData>
  <mergeCells count="6">
    <mergeCell ref="B7:R7"/>
    <mergeCell ref="B8:R8"/>
    <mergeCell ref="B9:R9"/>
    <mergeCell ref="B3:R4"/>
    <mergeCell ref="B5:R5"/>
    <mergeCell ref="B6:R6"/>
  </mergeCells>
  <conditionalFormatting sqref="B44:B1048576 B1:B10 B12">
    <cfRule type="duplicateValues" dxfId="31" priority="14"/>
  </conditionalFormatting>
  <conditionalFormatting sqref="C11">
    <cfRule type="duplicateValues" dxfId="30" priority="7"/>
    <cfRule type="duplicateValues" dxfId="29" priority="8"/>
    <cfRule type="duplicateValues" dxfId="28" priority="9"/>
  </conditionalFormatting>
  <conditionalFormatting sqref="C20">
    <cfRule type="duplicateValues" dxfId="27" priority="1119"/>
  </conditionalFormatting>
  <conditionalFormatting sqref="C21">
    <cfRule type="duplicateValues" dxfId="26" priority="1068"/>
  </conditionalFormatting>
  <conditionalFormatting sqref="C22">
    <cfRule type="duplicateValues" dxfId="25" priority="19"/>
    <cfRule type="duplicateValues" dxfId="24" priority="20"/>
    <cfRule type="duplicateValues" dxfId="23" priority="21"/>
    <cfRule type="duplicateValues" dxfId="22" priority="22"/>
    <cfRule type="duplicateValues" dxfId="21" priority="23"/>
  </conditionalFormatting>
  <conditionalFormatting sqref="C23:C25">
    <cfRule type="duplicateValues" dxfId="20" priority="1100"/>
  </conditionalFormatting>
  <conditionalFormatting sqref="C26">
    <cfRule type="duplicateValues" dxfId="19" priority="10"/>
    <cfRule type="duplicateValues" dxfId="18" priority="11"/>
  </conditionalFormatting>
  <conditionalFormatting sqref="C44:C1048576 C1:C10 C12:C22">
    <cfRule type="duplicateValues" dxfId="17" priority="51"/>
  </conditionalFormatting>
  <conditionalFormatting sqref="C44:C1048576 C1:C10 C12:C25">
    <cfRule type="duplicateValues" dxfId="16" priority="15"/>
  </conditionalFormatting>
  <conditionalFormatting sqref="C12:C22">
    <cfRule type="duplicateValues" dxfId="15" priority="1191"/>
  </conditionalFormatting>
  <printOptions horizontalCentered="1" verticalCentered="1"/>
  <pageMargins left="0.25" right="0.25" top="0.75" bottom="0.75" header="0.3" footer="0.3"/>
  <pageSetup paperSize="300" scale="43" fitToHeight="0" orientation="portrait" horizontalDpi="1200" verticalDpi="1200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R35"/>
  <sheetViews>
    <sheetView showGridLines="0" tabSelected="1" topLeftCell="A28" zoomScale="85" zoomScaleNormal="85" zoomScaleSheetLayoutView="70" workbookViewId="0">
      <selection activeCell="A10" sqref="A10"/>
    </sheetView>
  </sheetViews>
  <sheetFormatPr baseColWidth="10" defaultRowHeight="15" x14ac:dyDescent="0.25"/>
  <cols>
    <col min="1" max="1" width="6.42578125" customWidth="1"/>
    <col min="2" max="2" width="6.140625" customWidth="1"/>
    <col min="3" max="3" width="23" style="10" customWidth="1"/>
    <col min="4" max="4" width="16" customWidth="1"/>
    <col min="5" max="5" width="26.7109375" style="4" customWidth="1"/>
    <col min="6" max="6" width="8.140625" customWidth="1"/>
    <col min="7" max="7" width="13.85546875" customWidth="1"/>
    <col min="8" max="8" width="15.7109375" customWidth="1"/>
    <col min="9" max="9" width="13.140625" customWidth="1"/>
    <col min="10" max="10" width="11.28515625" customWidth="1"/>
    <col min="11" max="11" width="13.140625" customWidth="1"/>
    <col min="12" max="12" width="10" customWidth="1"/>
    <col min="13" max="13" width="13.28515625" bestFit="1" customWidth="1"/>
    <col min="14" max="14" width="9.28515625" bestFit="1" customWidth="1"/>
    <col min="15" max="15" width="14.140625" bestFit="1" customWidth="1"/>
    <col min="16" max="16" width="13.85546875" customWidth="1"/>
    <col min="17" max="17" width="11.140625" customWidth="1"/>
    <col min="18" max="18" width="13.7109375" customWidth="1"/>
    <col min="19" max="19" width="4" customWidth="1"/>
  </cols>
  <sheetData>
    <row r="1" spans="2:18" ht="58.5" customHeight="1" x14ac:dyDescent="0.25"/>
    <row r="2" spans="2:18" ht="26.25" customHeight="1" x14ac:dyDescent="0.25">
      <c r="B2" s="39" t="s">
        <v>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2:18" ht="13.5" customHeight="1" x14ac:dyDescent="0.25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4" spans="2:18" s="1" customFormat="1" ht="23.25" x14ac:dyDescent="0.25">
      <c r="B4" s="40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2:18" s="1" customFormat="1" ht="23.25" x14ac:dyDescent="0.35">
      <c r="B5" s="41" t="s">
        <v>2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2:18" s="1" customFormat="1" ht="36.75" customHeight="1" x14ac:dyDescent="0.25">
      <c r="B6" s="36" t="s">
        <v>3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</row>
    <row r="7" spans="2:18" ht="33" customHeight="1" x14ac:dyDescent="0.25">
      <c r="B7" s="37" t="s">
        <v>124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</row>
    <row r="8" spans="2:18" ht="33" customHeight="1" x14ac:dyDescent="0.25">
      <c r="B8" s="38" t="s">
        <v>4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</row>
    <row r="9" spans="2:18" s="20" customFormat="1" ht="51.75" customHeight="1" x14ac:dyDescent="0.2">
      <c r="B9" s="21" t="s">
        <v>5</v>
      </c>
      <c r="C9" s="21" t="s">
        <v>6</v>
      </c>
      <c r="D9" s="21" t="s">
        <v>7</v>
      </c>
      <c r="E9" s="21" t="s">
        <v>8</v>
      </c>
      <c r="F9" s="21" t="s">
        <v>23</v>
      </c>
      <c r="G9" s="21" t="s">
        <v>24</v>
      </c>
      <c r="H9" s="30" t="s">
        <v>22</v>
      </c>
      <c r="I9" s="30" t="s">
        <v>25</v>
      </c>
      <c r="J9" s="30" t="s">
        <v>9</v>
      </c>
      <c r="K9" s="30" t="s">
        <v>10</v>
      </c>
      <c r="L9" s="30" t="s">
        <v>11</v>
      </c>
      <c r="M9" s="30" t="s">
        <v>12</v>
      </c>
      <c r="N9" s="30" t="s">
        <v>26</v>
      </c>
      <c r="O9" s="30" t="s">
        <v>13</v>
      </c>
      <c r="P9" s="21" t="s">
        <v>14</v>
      </c>
      <c r="Q9" s="21" t="s">
        <v>15</v>
      </c>
      <c r="R9" s="21" t="s">
        <v>16</v>
      </c>
    </row>
    <row r="10" spans="2:18" s="4" customFormat="1" ht="38.1" customHeight="1" x14ac:dyDescent="0.25">
      <c r="B10" s="3">
        <v>1</v>
      </c>
      <c r="C10" s="12" t="s">
        <v>34</v>
      </c>
      <c r="D10" s="5" t="s">
        <v>21</v>
      </c>
      <c r="E10" s="5" t="s">
        <v>50</v>
      </c>
      <c r="F10" s="5" t="s">
        <v>17</v>
      </c>
      <c r="G10" s="6">
        <v>10000</v>
      </c>
      <c r="H10" s="5" t="s">
        <v>17</v>
      </c>
      <c r="I10" s="5" t="s">
        <v>17</v>
      </c>
      <c r="J10" s="5" t="s">
        <v>17</v>
      </c>
      <c r="K10" s="5" t="s">
        <v>17</v>
      </c>
      <c r="L10" s="5" t="s">
        <v>17</v>
      </c>
      <c r="M10" s="5" t="s">
        <v>17</v>
      </c>
      <c r="N10" s="5" t="s">
        <v>17</v>
      </c>
      <c r="O10" s="5" t="s">
        <v>17</v>
      </c>
      <c r="P10" s="6">
        <f t="shared" ref="P10:P35" si="0">G10</f>
        <v>10000</v>
      </c>
      <c r="Q10" s="6">
        <f t="shared" ref="Q10:Q20" si="1">P10*0.05</f>
        <v>500</v>
      </c>
      <c r="R10" s="6">
        <f t="shared" ref="R10:R35" si="2">P10-Q10</f>
        <v>9500</v>
      </c>
    </row>
    <row r="11" spans="2:18" s="4" customFormat="1" ht="38.1" customHeight="1" x14ac:dyDescent="0.25">
      <c r="B11" s="3">
        <f>B10+1</f>
        <v>2</v>
      </c>
      <c r="C11" s="14" t="s">
        <v>27</v>
      </c>
      <c r="D11" s="5" t="s">
        <v>21</v>
      </c>
      <c r="E11" s="5" t="s">
        <v>59</v>
      </c>
      <c r="F11" s="5" t="s">
        <v>17</v>
      </c>
      <c r="G11" s="6">
        <v>8000</v>
      </c>
      <c r="H11" s="5" t="s">
        <v>17</v>
      </c>
      <c r="I11" s="5" t="s">
        <v>17</v>
      </c>
      <c r="J11" s="5" t="s">
        <v>17</v>
      </c>
      <c r="K11" s="5" t="s">
        <v>17</v>
      </c>
      <c r="L11" s="5" t="s">
        <v>17</v>
      </c>
      <c r="M11" s="5" t="s">
        <v>17</v>
      </c>
      <c r="N11" s="5" t="s">
        <v>17</v>
      </c>
      <c r="O11" s="5" t="s">
        <v>17</v>
      </c>
      <c r="P11" s="6">
        <f t="shared" si="0"/>
        <v>8000</v>
      </c>
      <c r="Q11" s="6">
        <f t="shared" si="1"/>
        <v>400</v>
      </c>
      <c r="R11" s="6">
        <f t="shared" si="2"/>
        <v>7600</v>
      </c>
    </row>
    <row r="12" spans="2:18" s="4" customFormat="1" ht="38.1" customHeight="1" x14ac:dyDescent="0.25">
      <c r="B12" s="3">
        <f t="shared" ref="B12:B35" si="3">B11+1</f>
        <v>3</v>
      </c>
      <c r="C12" s="15" t="s">
        <v>62</v>
      </c>
      <c r="D12" s="5" t="s">
        <v>46</v>
      </c>
      <c r="E12" s="5" t="s">
        <v>43</v>
      </c>
      <c r="F12" s="5" t="s">
        <v>17</v>
      </c>
      <c r="G12" s="6">
        <v>7000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  <c r="M12" s="5" t="s">
        <v>17</v>
      </c>
      <c r="N12" s="5" t="s">
        <v>17</v>
      </c>
      <c r="O12" s="5" t="s">
        <v>17</v>
      </c>
      <c r="P12" s="6">
        <f t="shared" si="0"/>
        <v>7000</v>
      </c>
      <c r="Q12" s="6">
        <f t="shared" si="1"/>
        <v>350</v>
      </c>
      <c r="R12" s="6">
        <f t="shared" si="2"/>
        <v>6650</v>
      </c>
    </row>
    <row r="13" spans="2:18" ht="41.25" customHeight="1" x14ac:dyDescent="0.25">
      <c r="B13" s="3">
        <f t="shared" si="3"/>
        <v>4</v>
      </c>
      <c r="C13" s="14" t="s">
        <v>68</v>
      </c>
      <c r="D13" s="5" t="s">
        <v>21</v>
      </c>
      <c r="E13" s="5" t="s">
        <v>57</v>
      </c>
      <c r="F13" s="5" t="s">
        <v>17</v>
      </c>
      <c r="G13" s="6">
        <v>9000</v>
      </c>
      <c r="H13" s="5" t="s">
        <v>17</v>
      </c>
      <c r="I13" s="5" t="s">
        <v>17</v>
      </c>
      <c r="J13" s="5" t="s">
        <v>17</v>
      </c>
      <c r="K13" s="5" t="s">
        <v>17</v>
      </c>
      <c r="L13" s="5" t="s">
        <v>17</v>
      </c>
      <c r="M13" s="5" t="s">
        <v>17</v>
      </c>
      <c r="N13" s="5" t="s">
        <v>17</v>
      </c>
      <c r="O13" s="5" t="s">
        <v>17</v>
      </c>
      <c r="P13" s="6">
        <f>G13</f>
        <v>9000</v>
      </c>
      <c r="Q13" s="6">
        <f>P13*0.05</f>
        <v>450</v>
      </c>
      <c r="R13" s="6">
        <f>P13-Q13</f>
        <v>8550</v>
      </c>
    </row>
    <row r="14" spans="2:18" s="4" customFormat="1" ht="38.1" customHeight="1" x14ac:dyDescent="0.25">
      <c r="B14" s="3">
        <f t="shared" si="3"/>
        <v>5</v>
      </c>
      <c r="C14" s="14" t="s">
        <v>89</v>
      </c>
      <c r="D14" s="5" t="s">
        <v>18</v>
      </c>
      <c r="E14" s="5" t="s">
        <v>59</v>
      </c>
      <c r="F14" s="5" t="s">
        <v>17</v>
      </c>
      <c r="G14" s="6">
        <v>16000</v>
      </c>
      <c r="H14" s="5" t="s">
        <v>17</v>
      </c>
      <c r="I14" s="5" t="s">
        <v>17</v>
      </c>
      <c r="J14" s="5" t="s">
        <v>17</v>
      </c>
      <c r="K14" s="5" t="s">
        <v>17</v>
      </c>
      <c r="L14" s="5" t="s">
        <v>17</v>
      </c>
      <c r="M14" s="5" t="s">
        <v>17</v>
      </c>
      <c r="N14" s="5" t="s">
        <v>17</v>
      </c>
      <c r="O14" s="5" t="s">
        <v>17</v>
      </c>
      <c r="P14" s="6">
        <f>G14</f>
        <v>16000</v>
      </c>
      <c r="Q14" s="6">
        <f>P14*0.05</f>
        <v>800</v>
      </c>
      <c r="R14" s="6">
        <f>P14-Q14</f>
        <v>15200</v>
      </c>
    </row>
    <row r="15" spans="2:18" s="4" customFormat="1" ht="38.1" customHeight="1" x14ac:dyDescent="0.25">
      <c r="B15" s="3">
        <f t="shared" si="3"/>
        <v>6</v>
      </c>
      <c r="C15" s="14" t="s">
        <v>90</v>
      </c>
      <c r="D15" s="5" t="s">
        <v>18</v>
      </c>
      <c r="E15" s="5" t="s">
        <v>59</v>
      </c>
      <c r="F15" s="5" t="s">
        <v>17</v>
      </c>
      <c r="G15" s="6">
        <v>14000</v>
      </c>
      <c r="H15" s="5" t="s">
        <v>17</v>
      </c>
      <c r="I15" s="5" t="s">
        <v>17</v>
      </c>
      <c r="J15" s="5" t="s">
        <v>17</v>
      </c>
      <c r="K15" s="5" t="s">
        <v>17</v>
      </c>
      <c r="L15" s="5" t="s">
        <v>17</v>
      </c>
      <c r="M15" s="5" t="s">
        <v>17</v>
      </c>
      <c r="N15" s="5" t="s">
        <v>17</v>
      </c>
      <c r="O15" s="5" t="s">
        <v>17</v>
      </c>
      <c r="P15" s="6">
        <f>G15</f>
        <v>14000</v>
      </c>
      <c r="Q15" s="6">
        <f>P15*0.05</f>
        <v>700</v>
      </c>
      <c r="R15" s="6">
        <f>P15-Q15</f>
        <v>13300</v>
      </c>
    </row>
    <row r="16" spans="2:18" s="4" customFormat="1" ht="38.1" customHeight="1" x14ac:dyDescent="0.25">
      <c r="B16" s="3">
        <f t="shared" si="3"/>
        <v>7</v>
      </c>
      <c r="C16" s="14" t="s">
        <v>91</v>
      </c>
      <c r="D16" s="5" t="s">
        <v>18</v>
      </c>
      <c r="E16" s="5" t="s">
        <v>59</v>
      </c>
      <c r="F16" s="5" t="s">
        <v>17</v>
      </c>
      <c r="G16" s="6">
        <v>12000</v>
      </c>
      <c r="H16" s="5" t="s">
        <v>17</v>
      </c>
      <c r="I16" s="5" t="s">
        <v>17</v>
      </c>
      <c r="J16" s="5" t="s">
        <v>17</v>
      </c>
      <c r="K16" s="5" t="s">
        <v>17</v>
      </c>
      <c r="L16" s="5" t="s">
        <v>17</v>
      </c>
      <c r="M16" s="5" t="s">
        <v>17</v>
      </c>
      <c r="N16" s="5" t="s">
        <v>17</v>
      </c>
      <c r="O16" s="5" t="s">
        <v>17</v>
      </c>
      <c r="P16" s="6">
        <f>G16</f>
        <v>12000</v>
      </c>
      <c r="Q16" s="6">
        <f>P16*0.05</f>
        <v>600</v>
      </c>
      <c r="R16" s="6">
        <f>P16-Q16</f>
        <v>11400</v>
      </c>
    </row>
    <row r="17" spans="2:18" s="4" customFormat="1" ht="38.1" customHeight="1" x14ac:dyDescent="0.25">
      <c r="B17" s="3">
        <f t="shared" si="3"/>
        <v>8</v>
      </c>
      <c r="C17" s="14" t="s">
        <v>101</v>
      </c>
      <c r="D17" s="5" t="s">
        <v>18</v>
      </c>
      <c r="E17" s="5" t="s">
        <v>59</v>
      </c>
      <c r="F17" s="5" t="s">
        <v>17</v>
      </c>
      <c r="G17" s="6">
        <v>12000</v>
      </c>
      <c r="H17" s="5" t="s">
        <v>17</v>
      </c>
      <c r="I17" s="5" t="s">
        <v>17</v>
      </c>
      <c r="J17" s="5" t="s">
        <v>17</v>
      </c>
      <c r="K17" s="5" t="s">
        <v>17</v>
      </c>
      <c r="L17" s="5" t="s">
        <v>17</v>
      </c>
      <c r="M17" s="5" t="s">
        <v>17</v>
      </c>
      <c r="N17" s="5" t="s">
        <v>17</v>
      </c>
      <c r="O17" s="5" t="s">
        <v>17</v>
      </c>
      <c r="P17" s="6">
        <f>G17</f>
        <v>12000</v>
      </c>
      <c r="Q17" s="6">
        <f>P17*0.05</f>
        <v>600</v>
      </c>
      <c r="R17" s="6">
        <f>P17-Q17</f>
        <v>11400</v>
      </c>
    </row>
    <row r="18" spans="2:18" ht="38.1" customHeight="1" x14ac:dyDescent="0.25">
      <c r="B18" s="3">
        <f t="shared" si="3"/>
        <v>9</v>
      </c>
      <c r="C18" s="5" t="s">
        <v>65</v>
      </c>
      <c r="D18" s="5" t="s">
        <v>46</v>
      </c>
      <c r="E18" s="5" t="s">
        <v>43</v>
      </c>
      <c r="F18" s="5" t="s">
        <v>17</v>
      </c>
      <c r="G18" s="6">
        <v>7000</v>
      </c>
      <c r="H18" s="5" t="s">
        <v>17</v>
      </c>
      <c r="I18" s="5" t="s">
        <v>17</v>
      </c>
      <c r="J18" s="5" t="s">
        <v>17</v>
      </c>
      <c r="K18" s="5" t="s">
        <v>17</v>
      </c>
      <c r="L18" s="5" t="s">
        <v>17</v>
      </c>
      <c r="M18" s="5" t="s">
        <v>17</v>
      </c>
      <c r="N18" s="5" t="s">
        <v>17</v>
      </c>
      <c r="O18" s="5" t="s">
        <v>17</v>
      </c>
      <c r="P18" s="6">
        <f t="shared" si="0"/>
        <v>7000</v>
      </c>
      <c r="Q18" s="6">
        <f t="shared" si="1"/>
        <v>350</v>
      </c>
      <c r="R18" s="6">
        <f t="shared" si="2"/>
        <v>6650</v>
      </c>
    </row>
    <row r="19" spans="2:18" ht="30" x14ac:dyDescent="0.25">
      <c r="B19" s="3">
        <f t="shared" si="3"/>
        <v>10</v>
      </c>
      <c r="C19" s="5" t="s">
        <v>32</v>
      </c>
      <c r="D19" s="5" t="s">
        <v>21</v>
      </c>
      <c r="E19" s="5" t="s">
        <v>43</v>
      </c>
      <c r="F19" s="5" t="s">
        <v>17</v>
      </c>
      <c r="G19" s="6">
        <v>8000</v>
      </c>
      <c r="H19" s="5" t="s">
        <v>17</v>
      </c>
      <c r="I19" s="5" t="s">
        <v>17</v>
      </c>
      <c r="J19" s="5" t="s">
        <v>17</v>
      </c>
      <c r="K19" s="5" t="s">
        <v>17</v>
      </c>
      <c r="L19" s="5" t="s">
        <v>17</v>
      </c>
      <c r="M19" s="5" t="s">
        <v>17</v>
      </c>
      <c r="N19" s="5" t="s">
        <v>17</v>
      </c>
      <c r="O19" s="5" t="s">
        <v>17</v>
      </c>
      <c r="P19" s="6">
        <f t="shared" si="0"/>
        <v>8000</v>
      </c>
      <c r="Q19" s="6">
        <f t="shared" si="1"/>
        <v>400</v>
      </c>
      <c r="R19" s="6">
        <f t="shared" si="2"/>
        <v>7600</v>
      </c>
    </row>
    <row r="20" spans="2:18" ht="45" x14ac:dyDescent="0.25">
      <c r="B20" s="3">
        <f t="shared" si="3"/>
        <v>11</v>
      </c>
      <c r="C20" s="14" t="s">
        <v>70</v>
      </c>
      <c r="D20" s="5" t="s">
        <v>21</v>
      </c>
      <c r="E20" s="5" t="s">
        <v>43</v>
      </c>
      <c r="F20" s="5" t="s">
        <v>17</v>
      </c>
      <c r="G20" s="6">
        <v>7000</v>
      </c>
      <c r="H20" s="5" t="s">
        <v>17</v>
      </c>
      <c r="I20" s="5" t="s">
        <v>17</v>
      </c>
      <c r="J20" s="5" t="s">
        <v>17</v>
      </c>
      <c r="K20" s="5" t="s">
        <v>17</v>
      </c>
      <c r="L20" s="5" t="s">
        <v>17</v>
      </c>
      <c r="M20" s="5" t="s">
        <v>17</v>
      </c>
      <c r="N20" s="5" t="s">
        <v>17</v>
      </c>
      <c r="O20" s="5" t="s">
        <v>17</v>
      </c>
      <c r="P20" s="6">
        <f t="shared" si="0"/>
        <v>7000</v>
      </c>
      <c r="Q20" s="6">
        <f t="shared" si="1"/>
        <v>350</v>
      </c>
      <c r="R20" s="6">
        <f t="shared" si="2"/>
        <v>6650</v>
      </c>
    </row>
    <row r="21" spans="2:18" ht="30" x14ac:dyDescent="0.25">
      <c r="B21" s="3">
        <f t="shared" si="3"/>
        <v>12</v>
      </c>
      <c r="C21" s="14" t="s">
        <v>33</v>
      </c>
      <c r="D21" s="5" t="s">
        <v>21</v>
      </c>
      <c r="E21" s="5" t="s">
        <v>43</v>
      </c>
      <c r="F21" s="5" t="s">
        <v>17</v>
      </c>
      <c r="G21" s="6">
        <v>10000</v>
      </c>
      <c r="H21" s="5" t="s">
        <v>17</v>
      </c>
      <c r="I21" s="5" t="s">
        <v>17</v>
      </c>
      <c r="J21" s="5" t="s">
        <v>17</v>
      </c>
      <c r="K21" s="5" t="s">
        <v>17</v>
      </c>
      <c r="L21" s="5" t="s">
        <v>17</v>
      </c>
      <c r="M21" s="5" t="s">
        <v>17</v>
      </c>
      <c r="N21" s="5" t="s">
        <v>17</v>
      </c>
      <c r="O21" s="5" t="s">
        <v>17</v>
      </c>
      <c r="P21" s="6">
        <f t="shared" si="0"/>
        <v>10000</v>
      </c>
      <c r="Q21" s="6">
        <f>+P21/1.12*5%</f>
        <v>446.42857142857139</v>
      </c>
      <c r="R21" s="6">
        <f t="shared" si="2"/>
        <v>9553.5714285714294</v>
      </c>
    </row>
    <row r="22" spans="2:18" ht="30" x14ac:dyDescent="0.25">
      <c r="B22" s="3">
        <f t="shared" si="3"/>
        <v>13</v>
      </c>
      <c r="C22" s="12" t="s">
        <v>77</v>
      </c>
      <c r="D22" s="12" t="s">
        <v>46</v>
      </c>
      <c r="E22" s="12" t="s">
        <v>56</v>
      </c>
      <c r="F22" s="12" t="s">
        <v>17</v>
      </c>
      <c r="G22" s="6">
        <v>9000</v>
      </c>
      <c r="H22" s="12" t="s">
        <v>17</v>
      </c>
      <c r="I22" s="12" t="s">
        <v>17</v>
      </c>
      <c r="J22" s="12" t="s">
        <v>17</v>
      </c>
      <c r="K22" s="12" t="s">
        <v>17</v>
      </c>
      <c r="L22" s="12" t="s">
        <v>17</v>
      </c>
      <c r="M22" s="12" t="s">
        <v>17</v>
      </c>
      <c r="N22" s="12" t="s">
        <v>17</v>
      </c>
      <c r="O22" s="12" t="s">
        <v>17</v>
      </c>
      <c r="P22" s="6">
        <f t="shared" si="0"/>
        <v>9000</v>
      </c>
      <c r="Q22" s="6">
        <f>P22*0.05</f>
        <v>450</v>
      </c>
      <c r="R22" s="6">
        <f t="shared" si="2"/>
        <v>8550</v>
      </c>
    </row>
    <row r="23" spans="2:18" ht="45.75" customHeight="1" x14ac:dyDescent="0.25">
      <c r="B23" s="3">
        <f t="shared" si="3"/>
        <v>14</v>
      </c>
      <c r="C23" s="14" t="s">
        <v>71</v>
      </c>
      <c r="D23" s="5" t="s">
        <v>21</v>
      </c>
      <c r="E23" s="5" t="s">
        <v>79</v>
      </c>
      <c r="F23" s="5" t="s">
        <v>17</v>
      </c>
      <c r="G23" s="6">
        <v>7000</v>
      </c>
      <c r="H23" s="5" t="s">
        <v>17</v>
      </c>
      <c r="I23" s="5" t="s">
        <v>17</v>
      </c>
      <c r="J23" s="5" t="s">
        <v>17</v>
      </c>
      <c r="K23" s="5" t="s">
        <v>17</v>
      </c>
      <c r="L23" s="5" t="s">
        <v>17</v>
      </c>
      <c r="M23" s="5" t="s">
        <v>17</v>
      </c>
      <c r="N23" s="5" t="s">
        <v>17</v>
      </c>
      <c r="O23" s="5" t="s">
        <v>17</v>
      </c>
      <c r="P23" s="6">
        <f t="shared" si="0"/>
        <v>7000</v>
      </c>
      <c r="Q23" s="6">
        <f>P23*0.05</f>
        <v>350</v>
      </c>
      <c r="R23" s="6">
        <f t="shared" si="2"/>
        <v>6650</v>
      </c>
    </row>
    <row r="24" spans="2:18" ht="43.5" customHeight="1" x14ac:dyDescent="0.25">
      <c r="B24" s="3">
        <f t="shared" si="3"/>
        <v>15</v>
      </c>
      <c r="C24" s="14" t="s">
        <v>61</v>
      </c>
      <c r="D24" s="5" t="s">
        <v>21</v>
      </c>
      <c r="E24" s="5" t="s">
        <v>80</v>
      </c>
      <c r="F24" s="5" t="s">
        <v>17</v>
      </c>
      <c r="G24" s="6">
        <v>9000</v>
      </c>
      <c r="H24" s="5" t="s">
        <v>17</v>
      </c>
      <c r="I24" s="5" t="s">
        <v>17</v>
      </c>
      <c r="J24" s="5" t="s">
        <v>17</v>
      </c>
      <c r="K24" s="5" t="s">
        <v>17</v>
      </c>
      <c r="L24" s="5" t="s">
        <v>17</v>
      </c>
      <c r="M24" s="5" t="s">
        <v>17</v>
      </c>
      <c r="N24" s="5" t="s">
        <v>17</v>
      </c>
      <c r="O24" s="5" t="s">
        <v>17</v>
      </c>
      <c r="P24" s="6">
        <f t="shared" si="0"/>
        <v>9000</v>
      </c>
      <c r="Q24" s="6">
        <f t="shared" ref="Q24:Q35" si="4">P24*0.05</f>
        <v>450</v>
      </c>
      <c r="R24" s="6">
        <f t="shared" si="2"/>
        <v>8550</v>
      </c>
    </row>
    <row r="25" spans="2:18" ht="41.25" customHeight="1" x14ac:dyDescent="0.25">
      <c r="B25" s="3">
        <f t="shared" si="3"/>
        <v>16</v>
      </c>
      <c r="C25" s="5" t="s">
        <v>29</v>
      </c>
      <c r="D25" s="5" t="s">
        <v>46</v>
      </c>
      <c r="E25" s="5" t="s">
        <v>57</v>
      </c>
      <c r="F25" s="5" t="s">
        <v>17</v>
      </c>
      <c r="G25" s="6">
        <v>7000</v>
      </c>
      <c r="H25" s="5" t="s">
        <v>17</v>
      </c>
      <c r="I25" s="5" t="s">
        <v>17</v>
      </c>
      <c r="J25" s="5" t="s">
        <v>17</v>
      </c>
      <c r="K25" s="5" t="s">
        <v>17</v>
      </c>
      <c r="L25" s="5" t="s">
        <v>17</v>
      </c>
      <c r="M25" s="5" t="s">
        <v>17</v>
      </c>
      <c r="N25" s="5" t="s">
        <v>17</v>
      </c>
      <c r="O25" s="5" t="s">
        <v>17</v>
      </c>
      <c r="P25" s="6">
        <f t="shared" si="0"/>
        <v>7000</v>
      </c>
      <c r="Q25" s="6">
        <f t="shared" si="4"/>
        <v>350</v>
      </c>
      <c r="R25" s="6">
        <f t="shared" si="2"/>
        <v>6650</v>
      </c>
    </row>
    <row r="26" spans="2:18" ht="41.25" customHeight="1" x14ac:dyDescent="0.25">
      <c r="B26" s="3">
        <f t="shared" si="3"/>
        <v>17</v>
      </c>
      <c r="C26" s="14" t="s">
        <v>76</v>
      </c>
      <c r="D26" s="5" t="s">
        <v>21</v>
      </c>
      <c r="E26" s="5" t="s">
        <v>53</v>
      </c>
      <c r="F26" s="5" t="s">
        <v>17</v>
      </c>
      <c r="G26" s="6">
        <v>7000</v>
      </c>
      <c r="H26" s="5" t="s">
        <v>17</v>
      </c>
      <c r="I26" s="5" t="s">
        <v>17</v>
      </c>
      <c r="J26" s="5" t="s">
        <v>17</v>
      </c>
      <c r="K26" s="5" t="s">
        <v>17</v>
      </c>
      <c r="L26" s="5" t="s">
        <v>17</v>
      </c>
      <c r="M26" s="5" t="s">
        <v>17</v>
      </c>
      <c r="N26" s="5" t="s">
        <v>17</v>
      </c>
      <c r="O26" s="5" t="s">
        <v>17</v>
      </c>
      <c r="P26" s="6">
        <f t="shared" si="0"/>
        <v>7000</v>
      </c>
      <c r="Q26" s="6">
        <f t="shared" si="4"/>
        <v>350</v>
      </c>
      <c r="R26" s="6">
        <f t="shared" si="2"/>
        <v>6650</v>
      </c>
    </row>
    <row r="27" spans="2:18" ht="41.25" customHeight="1" x14ac:dyDescent="0.25">
      <c r="B27" s="3">
        <f t="shared" si="3"/>
        <v>18</v>
      </c>
      <c r="C27" s="14" t="s">
        <v>72</v>
      </c>
      <c r="D27" s="5" t="s">
        <v>21</v>
      </c>
      <c r="E27" s="5" t="s">
        <v>78</v>
      </c>
      <c r="F27" s="5" t="s">
        <v>17</v>
      </c>
      <c r="G27" s="6">
        <v>8000</v>
      </c>
      <c r="H27" s="5" t="s">
        <v>17</v>
      </c>
      <c r="I27" s="5" t="s">
        <v>17</v>
      </c>
      <c r="J27" s="5" t="s">
        <v>17</v>
      </c>
      <c r="K27" s="5" t="s">
        <v>17</v>
      </c>
      <c r="L27" s="5" t="s">
        <v>17</v>
      </c>
      <c r="M27" s="5" t="s">
        <v>17</v>
      </c>
      <c r="N27" s="5" t="s">
        <v>17</v>
      </c>
      <c r="O27" s="5" t="s">
        <v>17</v>
      </c>
      <c r="P27" s="6">
        <f t="shared" si="0"/>
        <v>8000</v>
      </c>
      <c r="Q27" s="6">
        <f t="shared" si="4"/>
        <v>400</v>
      </c>
      <c r="R27" s="6">
        <f t="shared" si="2"/>
        <v>7600</v>
      </c>
    </row>
    <row r="28" spans="2:18" ht="41.25" customHeight="1" x14ac:dyDescent="0.25">
      <c r="B28" s="3">
        <f t="shared" si="3"/>
        <v>19</v>
      </c>
      <c r="C28" s="5" t="s">
        <v>36</v>
      </c>
      <c r="D28" s="5" t="s">
        <v>21</v>
      </c>
      <c r="E28" s="5" t="s">
        <v>54</v>
      </c>
      <c r="F28" s="5" t="s">
        <v>17</v>
      </c>
      <c r="G28" s="6">
        <v>10000</v>
      </c>
      <c r="H28" s="5" t="s">
        <v>17</v>
      </c>
      <c r="I28" s="5" t="s">
        <v>17</v>
      </c>
      <c r="J28" s="5" t="s">
        <v>17</v>
      </c>
      <c r="K28" s="5" t="s">
        <v>17</v>
      </c>
      <c r="L28" s="5" t="s">
        <v>17</v>
      </c>
      <c r="M28" s="5" t="s">
        <v>17</v>
      </c>
      <c r="N28" s="5" t="s">
        <v>17</v>
      </c>
      <c r="O28" s="5" t="s">
        <v>17</v>
      </c>
      <c r="P28" s="6">
        <f t="shared" si="0"/>
        <v>10000</v>
      </c>
      <c r="Q28" s="6">
        <f t="shared" si="4"/>
        <v>500</v>
      </c>
      <c r="R28" s="6">
        <f t="shared" si="2"/>
        <v>9500</v>
      </c>
    </row>
    <row r="29" spans="2:18" ht="54.75" customHeight="1" x14ac:dyDescent="0.25">
      <c r="B29" s="3">
        <f t="shared" si="3"/>
        <v>20</v>
      </c>
      <c r="C29" s="5" t="s">
        <v>102</v>
      </c>
      <c r="D29" s="5" t="s">
        <v>18</v>
      </c>
      <c r="E29" s="5" t="s">
        <v>43</v>
      </c>
      <c r="F29" s="5" t="s">
        <v>17</v>
      </c>
      <c r="G29" s="6">
        <v>9000</v>
      </c>
      <c r="H29" s="5" t="s">
        <v>17</v>
      </c>
      <c r="I29" s="5" t="s">
        <v>17</v>
      </c>
      <c r="J29" s="5" t="s">
        <v>17</v>
      </c>
      <c r="K29" s="5" t="s">
        <v>17</v>
      </c>
      <c r="L29" s="5" t="s">
        <v>17</v>
      </c>
      <c r="M29" s="5" t="s">
        <v>17</v>
      </c>
      <c r="N29" s="5" t="s">
        <v>17</v>
      </c>
      <c r="O29" s="5" t="s">
        <v>17</v>
      </c>
      <c r="P29" s="6">
        <f t="shared" si="0"/>
        <v>9000</v>
      </c>
      <c r="Q29" s="6">
        <f t="shared" si="4"/>
        <v>450</v>
      </c>
      <c r="R29" s="6">
        <f t="shared" si="2"/>
        <v>8550</v>
      </c>
    </row>
    <row r="30" spans="2:18" ht="41.25" customHeight="1" x14ac:dyDescent="0.25">
      <c r="B30" s="3">
        <f t="shared" si="3"/>
        <v>21</v>
      </c>
      <c r="C30" s="5" t="s">
        <v>103</v>
      </c>
      <c r="D30" s="5" t="s">
        <v>21</v>
      </c>
      <c r="E30" s="5" t="s">
        <v>57</v>
      </c>
      <c r="F30" s="5" t="s">
        <v>17</v>
      </c>
      <c r="G30" s="6">
        <v>7000</v>
      </c>
      <c r="H30" s="5" t="s">
        <v>17</v>
      </c>
      <c r="I30" s="5" t="s">
        <v>17</v>
      </c>
      <c r="J30" s="5" t="s">
        <v>17</v>
      </c>
      <c r="K30" s="5" t="s">
        <v>17</v>
      </c>
      <c r="L30" s="5" t="s">
        <v>17</v>
      </c>
      <c r="M30" s="5" t="s">
        <v>17</v>
      </c>
      <c r="N30" s="5" t="s">
        <v>17</v>
      </c>
      <c r="O30" s="5" t="s">
        <v>17</v>
      </c>
      <c r="P30" s="6">
        <f t="shared" si="0"/>
        <v>7000</v>
      </c>
      <c r="Q30" s="6">
        <f t="shared" si="4"/>
        <v>350</v>
      </c>
      <c r="R30" s="6">
        <f t="shared" si="2"/>
        <v>6650</v>
      </c>
    </row>
    <row r="31" spans="2:18" ht="41.25" customHeight="1" x14ac:dyDescent="0.25">
      <c r="B31" s="3">
        <f t="shared" si="3"/>
        <v>22</v>
      </c>
      <c r="C31" s="5" t="s">
        <v>104</v>
      </c>
      <c r="D31" s="5" t="s">
        <v>18</v>
      </c>
      <c r="E31" s="5" t="s">
        <v>43</v>
      </c>
      <c r="F31" s="5" t="s">
        <v>17</v>
      </c>
      <c r="G31" s="6">
        <v>9000</v>
      </c>
      <c r="H31" s="5" t="s">
        <v>17</v>
      </c>
      <c r="I31" s="5" t="s">
        <v>17</v>
      </c>
      <c r="J31" s="5" t="s">
        <v>17</v>
      </c>
      <c r="K31" s="5" t="s">
        <v>17</v>
      </c>
      <c r="L31" s="5" t="s">
        <v>17</v>
      </c>
      <c r="M31" s="5" t="s">
        <v>17</v>
      </c>
      <c r="N31" s="5" t="s">
        <v>17</v>
      </c>
      <c r="O31" s="5" t="s">
        <v>17</v>
      </c>
      <c r="P31" s="6">
        <f t="shared" si="0"/>
        <v>9000</v>
      </c>
      <c r="Q31" s="6">
        <f t="shared" si="4"/>
        <v>450</v>
      </c>
      <c r="R31" s="6">
        <f t="shared" si="2"/>
        <v>8550</v>
      </c>
    </row>
    <row r="32" spans="2:18" ht="41.25" customHeight="1" x14ac:dyDescent="0.25">
      <c r="B32" s="3">
        <f t="shared" si="3"/>
        <v>23</v>
      </c>
      <c r="C32" s="5" t="s">
        <v>105</v>
      </c>
      <c r="D32" s="5" t="s">
        <v>21</v>
      </c>
      <c r="E32" s="5" t="s">
        <v>53</v>
      </c>
      <c r="F32" s="5" t="s">
        <v>17</v>
      </c>
      <c r="G32" s="6">
        <v>7000</v>
      </c>
      <c r="H32" s="5" t="s">
        <v>17</v>
      </c>
      <c r="I32" s="5" t="s">
        <v>17</v>
      </c>
      <c r="J32" s="5" t="s">
        <v>17</v>
      </c>
      <c r="K32" s="5" t="s">
        <v>17</v>
      </c>
      <c r="L32" s="5" t="s">
        <v>17</v>
      </c>
      <c r="M32" s="5" t="s">
        <v>17</v>
      </c>
      <c r="N32" s="5" t="s">
        <v>17</v>
      </c>
      <c r="O32" s="5" t="s">
        <v>17</v>
      </c>
      <c r="P32" s="6">
        <f t="shared" si="0"/>
        <v>7000</v>
      </c>
      <c r="Q32" s="6">
        <f t="shared" si="4"/>
        <v>350</v>
      </c>
      <c r="R32" s="6">
        <f t="shared" si="2"/>
        <v>6650</v>
      </c>
    </row>
    <row r="33" spans="2:18" ht="41.25" customHeight="1" x14ac:dyDescent="0.25">
      <c r="B33" s="3">
        <f t="shared" si="3"/>
        <v>24</v>
      </c>
      <c r="C33" s="5" t="s">
        <v>106</v>
      </c>
      <c r="D33" s="5" t="s">
        <v>21</v>
      </c>
      <c r="E33" s="5" t="s">
        <v>78</v>
      </c>
      <c r="F33" s="5" t="s">
        <v>17</v>
      </c>
      <c r="G33" s="6">
        <v>700</v>
      </c>
      <c r="H33" s="5" t="s">
        <v>17</v>
      </c>
      <c r="I33" s="5" t="s">
        <v>17</v>
      </c>
      <c r="J33" s="5" t="s">
        <v>17</v>
      </c>
      <c r="K33" s="5" t="s">
        <v>17</v>
      </c>
      <c r="L33" s="5" t="s">
        <v>17</v>
      </c>
      <c r="M33" s="5" t="s">
        <v>17</v>
      </c>
      <c r="N33" s="5" t="s">
        <v>17</v>
      </c>
      <c r="O33" s="5" t="s">
        <v>17</v>
      </c>
      <c r="P33" s="6">
        <f t="shared" si="0"/>
        <v>700</v>
      </c>
      <c r="Q33" s="6">
        <f t="shared" si="4"/>
        <v>35</v>
      </c>
      <c r="R33" s="6">
        <f t="shared" si="2"/>
        <v>665</v>
      </c>
    </row>
    <row r="34" spans="2:18" ht="41.25" customHeight="1" x14ac:dyDescent="0.25">
      <c r="B34" s="3">
        <f t="shared" si="3"/>
        <v>25</v>
      </c>
      <c r="C34" s="5" t="s">
        <v>107</v>
      </c>
      <c r="D34" s="5" t="s">
        <v>18</v>
      </c>
      <c r="E34" s="5" t="s">
        <v>54</v>
      </c>
      <c r="F34" s="5" t="s">
        <v>17</v>
      </c>
      <c r="G34" s="6">
        <v>8000</v>
      </c>
      <c r="H34" s="5" t="s">
        <v>17</v>
      </c>
      <c r="I34" s="5" t="s">
        <v>17</v>
      </c>
      <c r="J34" s="5" t="s">
        <v>17</v>
      </c>
      <c r="K34" s="5" t="s">
        <v>17</v>
      </c>
      <c r="L34" s="5" t="s">
        <v>17</v>
      </c>
      <c r="M34" s="5" t="s">
        <v>17</v>
      </c>
      <c r="N34" s="5" t="s">
        <v>17</v>
      </c>
      <c r="O34" s="5" t="s">
        <v>17</v>
      </c>
      <c r="P34" s="6">
        <f t="shared" si="0"/>
        <v>8000</v>
      </c>
      <c r="Q34" s="6">
        <f t="shared" si="4"/>
        <v>400</v>
      </c>
      <c r="R34" s="6">
        <f t="shared" si="2"/>
        <v>7600</v>
      </c>
    </row>
    <row r="35" spans="2:18" ht="41.25" customHeight="1" x14ac:dyDescent="0.25">
      <c r="B35" s="3">
        <f t="shared" si="3"/>
        <v>26</v>
      </c>
      <c r="C35" s="15" t="s">
        <v>63</v>
      </c>
      <c r="D35" s="5" t="s">
        <v>18</v>
      </c>
      <c r="E35" s="5" t="s">
        <v>55</v>
      </c>
      <c r="F35" s="5" t="s">
        <v>17</v>
      </c>
      <c r="G35" s="6">
        <v>12000</v>
      </c>
      <c r="H35" s="5" t="s">
        <v>17</v>
      </c>
      <c r="I35" s="5" t="s">
        <v>17</v>
      </c>
      <c r="J35" s="5" t="s">
        <v>17</v>
      </c>
      <c r="K35" s="5" t="s">
        <v>17</v>
      </c>
      <c r="L35" s="5" t="s">
        <v>17</v>
      </c>
      <c r="M35" s="5" t="s">
        <v>17</v>
      </c>
      <c r="N35" s="5" t="s">
        <v>17</v>
      </c>
      <c r="O35" s="5" t="s">
        <v>17</v>
      </c>
      <c r="P35" s="6">
        <f t="shared" si="0"/>
        <v>12000</v>
      </c>
      <c r="Q35" s="6">
        <f t="shared" si="4"/>
        <v>600</v>
      </c>
      <c r="R35" s="6">
        <f t="shared" si="2"/>
        <v>11400</v>
      </c>
    </row>
  </sheetData>
  <sortState xmlns:xlrd2="http://schemas.microsoft.com/office/spreadsheetml/2017/richdata2" ref="B10:R35">
    <sortCondition ref="B10:B35"/>
  </sortState>
  <mergeCells count="6">
    <mergeCell ref="B8:R8"/>
    <mergeCell ref="B2:R3"/>
    <mergeCell ref="B4:R4"/>
    <mergeCell ref="B5:R5"/>
    <mergeCell ref="B6:R6"/>
    <mergeCell ref="B7:R7"/>
  </mergeCells>
  <conditionalFormatting sqref="C10">
    <cfRule type="duplicateValues" dxfId="14" priority="17"/>
    <cfRule type="duplicateValues" dxfId="13" priority="18"/>
  </conditionalFormatting>
  <conditionalFormatting sqref="C11">
    <cfRule type="duplicateValues" dxfId="12" priority="1138"/>
  </conditionalFormatting>
  <conditionalFormatting sqref="C12 C18">
    <cfRule type="duplicateValues" dxfId="11" priority="1058"/>
  </conditionalFormatting>
  <conditionalFormatting sqref="C40:C1048576 C1:C8 C11">
    <cfRule type="duplicateValues" dxfId="10" priority="1059"/>
  </conditionalFormatting>
  <conditionalFormatting sqref="C40:C1048576 C1:C8 C18:C28 C11:C13 C35">
    <cfRule type="duplicateValues" dxfId="9" priority="1055"/>
  </conditionalFormatting>
  <conditionalFormatting sqref="C40:C1048576">
    <cfRule type="duplicateValues" dxfId="8" priority="1061"/>
  </conditionalFormatting>
  <conditionalFormatting sqref="C17">
    <cfRule type="duplicateValues" dxfId="7" priority="5"/>
  </conditionalFormatting>
  <conditionalFormatting sqref="C17">
    <cfRule type="duplicateValues" dxfId="6" priority="4"/>
  </conditionalFormatting>
  <conditionalFormatting sqref="C40:C1048576 C18:C28 C1:C8 C35 C10:C16">
    <cfRule type="duplicateValues" dxfId="5" priority="1159"/>
  </conditionalFormatting>
  <conditionalFormatting sqref="C19:C28 C13 C35">
    <cfRule type="duplicateValues" dxfId="4" priority="1160"/>
  </conditionalFormatting>
  <conditionalFormatting sqref="C29:C34">
    <cfRule type="duplicateValues" dxfId="3" priority="1"/>
  </conditionalFormatting>
  <conditionalFormatting sqref="C29:C34">
    <cfRule type="duplicateValues" dxfId="2" priority="2"/>
  </conditionalFormatting>
  <conditionalFormatting sqref="C29:C34">
    <cfRule type="duplicateValues" dxfId="1" priority="3"/>
  </conditionalFormatting>
  <conditionalFormatting sqref="C14:C16">
    <cfRule type="duplicateValues" dxfId="0" priority="1176"/>
  </conditionalFormatting>
  <printOptions horizontalCentered="1" verticalCentered="1"/>
  <pageMargins left="0.25" right="0.25" top="0.75" bottom="0.75" header="0.3" footer="0.3"/>
  <pageSetup paperSize="300" scale="43" fitToWidth="0" fitToHeight="0" orientation="portrait" horizontalDpi="1200" verticalDpi="1200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10-4 (021)</vt:lpstr>
      <vt:lpstr>10-4 (22)</vt:lpstr>
      <vt:lpstr>10-4 (029)</vt:lpstr>
      <vt:lpstr>10-4 (Sub_18)</vt:lpstr>
      <vt:lpstr>'10-4 (021)'!Área_de_impresión</vt:lpstr>
      <vt:lpstr>'10-4 (029)'!Área_de_impresión</vt:lpstr>
      <vt:lpstr>'10-4 (22)'!Área_de_impresión</vt:lpstr>
      <vt:lpstr>'10-4 (Sub_18)'!Área_de_impresión</vt:lpstr>
      <vt:lpstr>'10-4 (029)'!Títulos_a_imprimir</vt:lpstr>
      <vt:lpstr>'10-4 (Sub_18)'!Títulos_a_imprimir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Hernandez</dc:creator>
  <cp:lastModifiedBy>Ruth Hernandez</cp:lastModifiedBy>
  <cp:lastPrinted>2025-01-07T15:24:55Z</cp:lastPrinted>
  <dcterms:created xsi:type="dcterms:W3CDTF">2019-10-02T21:20:13Z</dcterms:created>
  <dcterms:modified xsi:type="dcterms:W3CDTF">2025-01-07T15:25:02Z</dcterms:modified>
</cp:coreProperties>
</file>