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1. RRHH  2025\04.5 ACCESO A LA INFORMACION PUBLICA\02. FEBRERO\"/>
    </mc:Choice>
  </mc:AlternateContent>
  <xr:revisionPtr revIDLastSave="0" documentId="13_ncr:1_{01E6DCA8-F961-4AEB-B386-88D7699C33D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10-4 (021)" sheetId="3" r:id="rId1"/>
    <sheet name="10-4 (22)" sheetId="5" r:id="rId2"/>
    <sheet name="10-4 (029)" sheetId="1" r:id="rId3"/>
    <sheet name="10-4 (Sub_18)" sheetId="6" r:id="rId4"/>
  </sheets>
  <definedNames>
    <definedName name="_xlnm._FilterDatabase" localSheetId="3" hidden="1">'10-4 (Sub_18)'!$B$9:$R$21</definedName>
    <definedName name="_xlnm.Print_Area" localSheetId="0">'10-4 (021)'!$A$1:$Q$25</definedName>
    <definedName name="_xlnm.Print_Area" localSheetId="2">'10-4 (029)'!$A$1:$R$68</definedName>
    <definedName name="_xlnm.Print_Area" localSheetId="1">'10-4 (22)'!$B$1:$R$27</definedName>
    <definedName name="_xlnm.Print_Area" localSheetId="3">'10-4 (Sub_18)'!$B$1:$R$36</definedName>
    <definedName name="_xlnm.Print_Titles" localSheetId="2">'10-4 (029)'!$1:$10</definedName>
    <definedName name="_xlnm.Print_Titles" localSheetId="3">'10-4 (Sub_18)'!$1:$9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2" i="1" l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51" i="1"/>
  <c r="P62" i="1"/>
  <c r="P61" i="1"/>
  <c r="P60" i="1"/>
  <c r="P59" i="1"/>
  <c r="Q59" i="1" s="1"/>
  <c r="R59" i="1" s="1"/>
  <c r="P58" i="1"/>
  <c r="P57" i="1"/>
  <c r="P56" i="1"/>
  <c r="P55" i="1"/>
  <c r="Q55" i="1" s="1"/>
  <c r="R55" i="1" s="1"/>
  <c r="P54" i="1"/>
  <c r="P53" i="1"/>
  <c r="P52" i="1"/>
  <c r="P51" i="1"/>
  <c r="Q51" i="1" s="1"/>
  <c r="R51" i="1" s="1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P50" i="1"/>
  <c r="Q50" i="1" s="1"/>
  <c r="P49" i="1"/>
  <c r="P48" i="1"/>
  <c r="Q48" i="1" s="1"/>
  <c r="P47" i="1"/>
  <c r="Q47" i="1" s="1"/>
  <c r="R47" i="1" s="1"/>
  <c r="P46" i="1"/>
  <c r="Q46" i="1" s="1"/>
  <c r="P45" i="1"/>
  <c r="P44" i="1"/>
  <c r="Q44" i="1" s="1"/>
  <c r="R44" i="1" s="1"/>
  <c r="P43" i="1"/>
  <c r="Q43" i="1" s="1"/>
  <c r="P42" i="1"/>
  <c r="Q42" i="1" s="1"/>
  <c r="R42" i="1" s="1"/>
  <c r="P41" i="1"/>
  <c r="Q41" i="1" s="1"/>
  <c r="P40" i="1"/>
  <c r="Q40" i="1" s="1"/>
  <c r="P39" i="1"/>
  <c r="Q39" i="1" s="1"/>
  <c r="R39" i="1" s="1"/>
  <c r="P38" i="1"/>
  <c r="Q38" i="1" s="1"/>
  <c r="R38" i="1" s="1"/>
  <c r="P37" i="1"/>
  <c r="Q37" i="1" s="1"/>
  <c r="R37" i="1" s="1"/>
  <c r="P36" i="1"/>
  <c r="P35" i="1"/>
  <c r="P34" i="1"/>
  <c r="P33" i="1"/>
  <c r="Q33" i="1" s="1"/>
  <c r="R33" i="1" s="1"/>
  <c r="P32" i="1"/>
  <c r="P24" i="6"/>
  <c r="P23" i="6"/>
  <c r="Q23" i="6" s="1"/>
  <c r="R23" i="6" s="1"/>
  <c r="R62" i="1" l="1"/>
  <c r="Q57" i="1"/>
  <c r="R57" i="1" s="1"/>
  <c r="Q54" i="1"/>
  <c r="R54" i="1" s="1"/>
  <c r="Q58" i="1"/>
  <c r="R58" i="1" s="1"/>
  <c r="Q62" i="1"/>
  <c r="Q61" i="1"/>
  <c r="R61" i="1" s="1"/>
  <c r="Q52" i="1"/>
  <c r="R52" i="1" s="1"/>
  <c r="Q56" i="1"/>
  <c r="R56" i="1" s="1"/>
  <c r="Q60" i="1"/>
  <c r="R60" i="1" s="1"/>
  <c r="Q53" i="1"/>
  <c r="R53" i="1" s="1"/>
  <c r="Q49" i="1"/>
  <c r="R49" i="1" s="1"/>
  <c r="R50" i="1"/>
  <c r="R46" i="1"/>
  <c r="R43" i="1"/>
  <c r="Q45" i="1"/>
  <c r="R45" i="1" s="1"/>
  <c r="R48" i="1"/>
  <c r="R41" i="1"/>
  <c r="R40" i="1"/>
  <c r="Q24" i="6"/>
  <c r="R24" i="6" s="1"/>
  <c r="Q34" i="1"/>
  <c r="R34" i="1" s="1"/>
  <c r="Q32" i="1"/>
  <c r="R32" i="1" s="1"/>
  <c r="Q35" i="1"/>
  <c r="R35" i="1" s="1"/>
  <c r="Q36" i="1"/>
  <c r="R36" i="1" s="1"/>
  <c r="P31" i="1"/>
  <c r="Q31" i="1" s="1"/>
  <c r="P30" i="1"/>
  <c r="Q30" i="1" s="1"/>
  <c r="R30" i="1" s="1"/>
  <c r="P29" i="1"/>
  <c r="Q29" i="1" s="1"/>
  <c r="P28" i="1"/>
  <c r="Q28" i="1" s="1"/>
  <c r="P18" i="5"/>
  <c r="R18" i="5" s="1"/>
  <c r="P17" i="5"/>
  <c r="R17" i="5" s="1"/>
  <c r="R31" i="1" l="1"/>
  <c r="R29" i="1"/>
  <c r="R28" i="1"/>
  <c r="P27" i="1"/>
  <c r="Q27" i="1" s="1"/>
  <c r="P26" i="1"/>
  <c r="Q26" i="1" s="1"/>
  <c r="P25" i="1"/>
  <c r="Q25" i="1" s="1"/>
  <c r="R27" i="1" l="1"/>
  <c r="R26" i="1"/>
  <c r="R25" i="1"/>
  <c r="P24" i="1" l="1"/>
  <c r="Q24" i="1" s="1"/>
  <c r="P20" i="6"/>
  <c r="Q16" i="3"/>
  <c r="R24" i="1" l="1"/>
  <c r="Q20" i="6"/>
  <c r="R20" i="6" s="1"/>
  <c r="P23" i="1" l="1"/>
  <c r="Q23" i="1" s="1"/>
  <c r="R23" i="1" s="1"/>
  <c r="P22" i="1"/>
  <c r="Q22" i="1" s="1"/>
  <c r="P17" i="6"/>
  <c r="Q17" i="6" s="1"/>
  <c r="P21" i="6"/>
  <c r="Q21" i="6" s="1"/>
  <c r="P18" i="6"/>
  <c r="Q18" i="6" s="1"/>
  <c r="P16" i="6"/>
  <c r="P13" i="6"/>
  <c r="P11" i="6"/>
  <c r="Q11" i="6" s="1"/>
  <c r="R22" i="1" l="1"/>
  <c r="R17" i="6"/>
  <c r="R21" i="6"/>
  <c r="R18" i="6"/>
  <c r="Q16" i="6"/>
  <c r="R16" i="6" s="1"/>
  <c r="R11" i="6"/>
  <c r="Q13" i="6"/>
  <c r="R13" i="6" s="1"/>
  <c r="P11" i="1" l="1"/>
  <c r="Q11" i="1" s="1"/>
  <c r="P12" i="1"/>
  <c r="Q12" i="1" s="1"/>
  <c r="P13" i="1"/>
  <c r="P14" i="1"/>
  <c r="Q14" i="1" s="1"/>
  <c r="P15" i="1"/>
  <c r="Q15" i="1" s="1"/>
  <c r="R15" i="1" s="1"/>
  <c r="P16" i="1"/>
  <c r="P17" i="1"/>
  <c r="P18" i="1"/>
  <c r="P19" i="1"/>
  <c r="P20" i="1"/>
  <c r="Q20" i="1" s="1"/>
  <c r="P21" i="1"/>
  <c r="P22" i="6"/>
  <c r="P15" i="6"/>
  <c r="P19" i="6"/>
  <c r="P12" i="6"/>
  <c r="P14" i="6"/>
  <c r="O16" i="3"/>
  <c r="R14" i="1" l="1"/>
  <c r="R11" i="1"/>
  <c r="R12" i="1"/>
  <c r="Q18" i="1"/>
  <c r="R18" i="1" s="1"/>
  <c r="R20" i="1"/>
  <c r="Q19" i="1"/>
  <c r="R19" i="1" s="1"/>
  <c r="Q13" i="1"/>
  <c r="R13" i="1" s="1"/>
  <c r="Q21" i="1"/>
  <c r="R21" i="1" s="1"/>
  <c r="Q17" i="1"/>
  <c r="R17" i="1" s="1"/>
  <c r="Q16" i="1"/>
  <c r="R16" i="1" s="1"/>
  <c r="Q14" i="6"/>
  <c r="R14" i="6" s="1"/>
  <c r="Q12" i="6" l="1"/>
  <c r="R12" i="6" s="1"/>
  <c r="P10" i="6" l="1"/>
  <c r="Q19" i="6" l="1"/>
  <c r="R19" i="6" s="1"/>
  <c r="Q22" i="6"/>
  <c r="R22" i="6" s="1"/>
  <c r="Q15" i="6"/>
  <c r="R15" i="6" s="1"/>
  <c r="Q10" i="6"/>
  <c r="R10" i="6" s="1"/>
</calcChain>
</file>

<file path=xl/sharedStrings.xml><?xml version="1.0" encoding="utf-8"?>
<sst xmlns="http://schemas.openxmlformats.org/spreadsheetml/2006/main" count="926" uniqueCount="147">
  <si>
    <t>Unidad para el Desarrollo de Vivienda Popular  -UDEVIPO-</t>
  </si>
  <si>
    <t>Departamento Administrativo</t>
  </si>
  <si>
    <t>Sección de Recursos Humanos</t>
  </si>
  <si>
    <t>(Artículo 10, numeral 4, Ley de Acceso a la Información Pública)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</si>
  <si>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</si>
  <si>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</si>
  <si>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</si>
  <si>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</si>
  <si>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</si>
  <si>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</si>
  <si>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</si>
  <si>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</si>
  <si>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</si>
  <si>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</si>
  <si>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Ingresos</t>
  </si>
  <si>
    <t>Total Descuentos</t>
  </si>
  <si>
    <t>Liquido</t>
  </si>
  <si>
    <t>-</t>
  </si>
  <si>
    <t>SERVICIOS PROFESIONALES</t>
  </si>
  <si>
    <t>GUSTAVO ADOLFO PEREZ TURCIOS</t>
  </si>
  <si>
    <t>ERICK ALBERTO PÉREZ VALENZUELA</t>
  </si>
  <si>
    <t>SERVICIOS TÉCNICOS</t>
  </si>
  <si>
    <t>Compelemento por Antigüedad</t>
  </si>
  <si>
    <t>Dietas</t>
  </si>
  <si>
    <t>Sueldo Base</t>
  </si>
  <si>
    <t>Bonificacion Profesional</t>
  </si>
  <si>
    <t>Gastos Funerarios</t>
  </si>
  <si>
    <t>EDNA YANIRA FLORES HERNÁNDEZ</t>
  </si>
  <si>
    <t>AZOLANCH PIERINA MONTUFAR GALINDO</t>
  </si>
  <si>
    <t>DIEGO ALEJANDRO HERNÁNDEZ OROZCO</t>
  </si>
  <si>
    <t>RAMIRO ESPAÑA AQUINO</t>
  </si>
  <si>
    <t>BRENDA ARACELI ORDOÑEZ QUIJIVIX</t>
  </si>
  <si>
    <t>HÉCTOR CIRILO VELÁSQUEZ DE LEÓN</t>
  </si>
  <si>
    <t>BYRON ROLANDO AGUILAR MOSCOSO</t>
  </si>
  <si>
    <t>VICTOR MANUEL AQUECHE LÓPEZ</t>
  </si>
  <si>
    <t>MARVIN ADOLFO GUAMUCH QUELEX</t>
  </si>
  <si>
    <t>SERVICIOS  TÉCNICOS</t>
  </si>
  <si>
    <t>Unidad para el Desarrollo de Vivienda Popular -UDEVIPO-</t>
  </si>
  <si>
    <t>Bono Monetario</t>
  </si>
  <si>
    <t>Bonificación Incentivo 66-2000</t>
  </si>
  <si>
    <t>Director Ejecutivo IV</t>
  </si>
  <si>
    <t>Dirección General</t>
  </si>
  <si>
    <t>DEPARTAMENTO SOCIAL</t>
  </si>
  <si>
    <t>Total 
Ingresos</t>
  </si>
  <si>
    <t>Complemento por Antigüedad</t>
  </si>
  <si>
    <t>SERVICIOS TECNICOS</t>
  </si>
  <si>
    <t>JOSÉ LUIS GIRÓN ZACARÍAS</t>
  </si>
  <si>
    <t>NANCY ODETH PAZ ALEGRÍA</t>
  </si>
  <si>
    <t>WILLSON EVELIO CANEL ALVARADO</t>
  </si>
  <si>
    <t>DEPARTAMENTO JURÍDICO</t>
  </si>
  <si>
    <t>DEPARTAMENTO ADMINISTRATIVO</t>
  </si>
  <si>
    <t>DEPARTAMENTO DE AUDITORIA INTERNA</t>
  </si>
  <si>
    <t>DEPARTAMENTO DE CARTERA</t>
  </si>
  <si>
    <t>JUANA GUILLERMA JIMENEZ CARDONA DE MEJIA</t>
  </si>
  <si>
    <t xml:space="preserve">DEPARTAMENTO JURIDICO </t>
  </si>
  <si>
    <t>CRYSTOPHER LANNER MORALES GUZMAN</t>
  </si>
  <si>
    <t>JAQUELINE KARINA CANO PINTO</t>
  </si>
  <si>
    <t>ERICK ANTONIO DIAZ LOPEZ</t>
  </si>
  <si>
    <t>YESSIKA DINORA GARCIA DOMINGUEZ</t>
  </si>
  <si>
    <t>GUADALUPE MAGDALENA SOTO MONTOYA</t>
  </si>
  <si>
    <t>Departamento Financiero</t>
  </si>
  <si>
    <t>Encargado Fondo Rotativo</t>
  </si>
  <si>
    <t>ANGELICA PETRONA CHACAJ LOPEZ</t>
  </si>
  <si>
    <t>EVITELIO GARCÍA GÓMEZ</t>
  </si>
  <si>
    <t>ZULEMA IVONE CEBALLO CONTRERAS DE SAGASTUME</t>
  </si>
  <si>
    <t>HELEN JANNETTE GARCÍA OSCAR</t>
  </si>
  <si>
    <t>JHOSSTTEN ARNOLDO ECHEVERRÍA ORELLANA</t>
  </si>
  <si>
    <t>CAROLINA DEL ROSARIO HERNÁNDEZ DONIS</t>
  </si>
  <si>
    <t>COORDINACIÓN GENERAL</t>
  </si>
  <si>
    <t>CARIN TRINIDAD VÁSQUEZ MONASTERIO</t>
  </si>
  <si>
    <t>WILLIAM GEOVANY MARROQUIN MARTINEZ</t>
  </si>
  <si>
    <t>DEPARTAMENTO DE ARCHIVO GENERAL</t>
  </si>
  <si>
    <t xml:space="preserve"> DEPARTAMENTO DE CATASTRO Y REGISTRO DE BIENES INMUEBLES</t>
  </si>
  <si>
    <t>JOSÉ ANTONIO RADA RIVAS</t>
  </si>
  <si>
    <t>CESAR ANTONIO CORDON CASTILLO</t>
  </si>
  <si>
    <t>Subdirector Ejecutivo IV</t>
  </si>
  <si>
    <t>DARWIN SAEED OQUELI HERRERA</t>
  </si>
  <si>
    <t>Antonio Stanin Palencia de la Roca</t>
  </si>
  <si>
    <t>Luis Mario Montenegro Ososrio</t>
  </si>
  <si>
    <t>MARIO SIEGFRIEDO MORALES FIGUEROA</t>
  </si>
  <si>
    <t>ADANNETTE ESPERANZA RODRIGUEZ RODAS</t>
  </si>
  <si>
    <t>RAFAEL RUIZ URIZAR</t>
  </si>
  <si>
    <t>PABLO JOSUE MARIN CRUZ</t>
  </si>
  <si>
    <t>MARIELA ELISABET GONZALEZ DE PAZ</t>
  </si>
  <si>
    <t>FLOR DE MARIA BAC GUARE</t>
  </si>
  <si>
    <t>CLAUDIA NOHEMI JUÁREZ LÓPEZ</t>
  </si>
  <si>
    <t>JOHANA MARIBEL COLON GONZÁLEZ</t>
  </si>
  <si>
    <t>MIKE ELTON ORDOÑEZ PUAC</t>
  </si>
  <si>
    <t>NORMA LUCRECIA BAUTISTA RODAS DE SALAZAR</t>
  </si>
  <si>
    <t>DEBORA LIZZETH RODAS BURGOS</t>
  </si>
  <si>
    <t>CRHISTIAN FERNANDO ORTIZ ILLESCAS</t>
  </si>
  <si>
    <t>JONATHAN DAVID CUXÚN HERNÁNDEZ</t>
  </si>
  <si>
    <t>JUAN CARLOS ARIAS SANTIZO</t>
  </si>
  <si>
    <t>CARLOS JOSE CHAVARRIA GAITAN</t>
  </si>
  <si>
    <t xml:space="preserve">LIDIA CARMELINA MICULAX CHICOL </t>
  </si>
  <si>
    <t>CLAUDIA LISBETH RAMÍREZ FUENTES DE SANTIAGO</t>
  </si>
  <si>
    <t>MIGUEL ANGEL ALVARADO SAMAYOA</t>
  </si>
  <si>
    <t>HENRY JOSUE PEREZ GARCIA</t>
  </si>
  <si>
    <t>DEPARTAMENTO DE CATASTRO Y REGISTRO DE BIENES INMUEBLES</t>
  </si>
  <si>
    <t>DEPARTAMENTO DE PROYECTOS E INFRAESTRUCTUA HABITACIONAL</t>
  </si>
  <si>
    <t>JOAQUIN POLANCO LÓPEZ</t>
  </si>
  <si>
    <t>KEVIN ESTUARDO GARCÍA ALONZO</t>
  </si>
  <si>
    <t>JAVIER JOSUÉ LÓPEZ GARCÍA</t>
  </si>
  <si>
    <t>DEPARTAMENTO ADMINISTRATIVO - SECCIÓN DE TRANSPORTE</t>
  </si>
  <si>
    <t>SERVICIOS TÉCNICOS EN EL DEPARTAMENTO ADMINISTRATIVO-  SECCIÓN DE SERVICIOS GENERALES</t>
  </si>
  <si>
    <t>DEPARTAMENTO ADMINISTRATIVO - SECCIÓN DE COMPRAS</t>
  </si>
  <si>
    <t>DEPARTAMENTO ADMINISTRATIVO - SECCIÓN DE ALMACÉN Y SUMINISTROS</t>
  </si>
  <si>
    <t>ANDERSON YOBANY PERDOMO GARCÍA</t>
  </si>
  <si>
    <t>SERVICIOS PROFESIONALES EN EL DEPARTAMENTO DE ARCHIVO GENERAL</t>
  </si>
  <si>
    <t>SERVICIOS PROFESIONALES EN EL DEPARTAMENTO SOCIAL</t>
  </si>
  <si>
    <t>SERVICIOS TÉCNICOS EN EL DEPARTAMENTO SOCIAL</t>
  </si>
  <si>
    <t>DEPARTAMENTO ADMINISTRATIVO-  SECCIÓN DE SERVICIOS GENERALES</t>
  </si>
  <si>
    <t>DEPARTAMENTO DE ACRHIVO GENERAL</t>
  </si>
  <si>
    <t xml:space="preserve">DEPARTAMENTO ADMINISTRATIVO </t>
  </si>
  <si>
    <t>JOSÉ LUIS PAZ ARDÓN</t>
  </si>
  <si>
    <t>DEPARTAMENTO FINANCIERO - SECCIÓN DE CONTABILIDAD</t>
  </si>
  <si>
    <t>DEPARTAMENTO FINANCIERO - SECCIÓN DE INVENTARIOS</t>
  </si>
  <si>
    <t>DEPARTAMENTO FINANCIERO - SECCIÓN DE PRESUPUESTO</t>
  </si>
  <si>
    <t>RUTH ELIZABETH HERNÁNDEZ REYES</t>
  </si>
  <si>
    <t>SECCIÓN DE RECURSOS HUMANOS</t>
  </si>
  <si>
    <t xml:space="preserve">COORDINACION GENERAL EN COMUNICACIÓN SOCIAL </t>
  </si>
  <si>
    <t>COORDINACION GENERAL EN ACCESO A LA INFORMACIÓN PÚBLICA</t>
  </si>
  <si>
    <t>FEBRERO 2025 - Renglón Presupuestario Sub Grupo 18</t>
  </si>
  <si>
    <t xml:space="preserve"> FEBRERO 2025 - Renglón Presupuestario 021</t>
  </si>
  <si>
    <t>FEBRERO 2025 - Renglón Presupuestario 022</t>
  </si>
  <si>
    <t>MARCO EFRAIN TREJO</t>
  </si>
  <si>
    <t>AÍDA LIZETH BETETA RAMOS</t>
  </si>
  <si>
    <t>ALMA MERCEDEZ CERÓN GUZMÁN</t>
  </si>
  <si>
    <t>ELUVIA ARELY NOEMI LÓPEZ LÓPEZ</t>
  </si>
  <si>
    <t>NÉRICCI GIUSEPPE SALAZAR SANTOS</t>
  </si>
  <si>
    <t>JOSE MANUEL DE JESÚS CHAMALÉ BOROR</t>
  </si>
  <si>
    <t>MARÍA YANIRA JERÓNIMO MARTÍNEZ</t>
  </si>
  <si>
    <t>JOSHUA ESTUARDO AVILA LUCAS</t>
  </si>
  <si>
    <t>DORVAL RICARDO PONCE GARCIA</t>
  </si>
  <si>
    <t>LUIS ALBERTO MUÑOZ AQUINO</t>
  </si>
  <si>
    <t>RUBILY SUSSETH ORTIZ HIDALGO</t>
  </si>
  <si>
    <t>KARLA LILIANA GONZALEZ PEREZ</t>
  </si>
  <si>
    <t>DEPARTAMENTO FINANCIERO</t>
  </si>
  <si>
    <t>SERVICIOS PROESIONALES</t>
  </si>
  <si>
    <t>COORDINACIÓN GENERAL EN ACCESO A LA INFORMACIÓN PÚBLICA</t>
  </si>
  <si>
    <t>DEPARTAMENTO ADMNISTRATIVO - SECCION DE SERVICIOS GENERALES</t>
  </si>
  <si>
    <t xml:space="preserve">SERVICIOS TECNICOS </t>
  </si>
  <si>
    <t xml:space="preserve"> DEPARTAMENTO JURIDICO</t>
  </si>
  <si>
    <t xml:space="preserve">SERVICIOS PROFESIONALES </t>
  </si>
  <si>
    <t xml:space="preserve">DEPARTAMENTO DE FOMENTO Y DESARROLLO DE VIVIENDA - SECCION DE PLANIFICACION Y PROGRAMACION </t>
  </si>
  <si>
    <t xml:space="preserve">DEPARTAMENTO DE ARCHIVO GENERAL </t>
  </si>
  <si>
    <t>FEBRERO  2025 - Renglón Presupuestario 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</si>
</sst>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0" fillId="0" borderId="0"/>
  </cellStyleXfs>
  <cellXfs count="42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2" fillId="0" borderId="0" xfId="0" applyFont="1"/>
    <xf numFmtId="164" fontId="0" fillId="0" borderId="0" xfId="0" applyNumberFormat="1"/>
    <xf numFmtId="0" fontId="0" fillId="0" borderId="0" xfId="0" applyAlignment="1">
      <alignment horizontal="center" wrapText="1"/>
    </xf>
    <xf numFmtId="164" fontId="8" fillId="0" borderId="0" xfId="1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0" fillId="0" borderId="6" xfId="2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5" fillId="2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44" fontId="0" fillId="0" borderId="6" xfId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782811</xdr:colOff>
      <xdr:row>16</xdr:row>
      <xdr:rowOff>157638</xdr:rowOff>
    </xdr:from>
    <xdr:to>
      <xdr:col>10</xdr:col>
      <xdr:colOff>306655</xdr:colOff>
      <xdr:row>24</xdr:row>
      <xdr:rowOff>37898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5332399" y="4460697"/>
          <a:ext cx="4185491" cy="1415466"/>
          <a:chOff x="7059386" y="5779078"/>
          <a:chExt cx="4208689" cy="1404260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715249" y="5924550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7059386" y="6252482"/>
            <a:ext cx="2228849" cy="85997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13</xdr:col>
      <xdr:colOff>1029340</xdr:colOff>
      <xdr:row>0</xdr:row>
      <xdr:rowOff>164888</xdr:rowOff>
    </xdr:from>
    <xdr:to>
      <xdr:col>16</xdr:col>
      <xdr:colOff>41444</xdr:colOff>
      <xdr:row>8</xdr:row>
      <xdr:rowOff>279515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16FA690-5715-49B8-AEDF-4220D021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9340" y="164888"/>
          <a:ext cx="1959251" cy="1638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246528</xdr:colOff>
      <xdr:row>0</xdr:row>
      <xdr:rowOff>100852</xdr:rowOff>
    </xdr:from>
    <xdr:to>
      <xdr:col>4</xdr:col>
      <xdr:colOff>244286</xdr:colOff>
      <xdr:row>7</xdr:row>
      <xdr:rowOff>179293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60F619-BCEE-CAB9-628F-A72C17488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6528" y="100852"/>
          <a:ext cx="4087905" cy="1411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990847</xdr:colOff>
      <xdr:row>20</xdr:row>
      <xdr:rowOff>97554</xdr:rowOff>
    </xdr:from>
    <xdr:to>
      <xdr:col>11</xdr:col>
      <xdr:colOff>394607</xdr:colOff>
      <xdr:row>29</xdr:row>
      <xdr:rowOff>40820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6504141" y="5084172"/>
          <a:ext cx="4379172" cy="1657766"/>
          <a:chOff x="7059387" y="5652268"/>
          <a:chExt cx="4383923" cy="1657766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652268"/>
            <a:ext cx="2115736" cy="153107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25339" y="5734050"/>
            <a:ext cx="1747588" cy="51462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7059387" y="6252481"/>
            <a:ext cx="2227108" cy="105755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644338</xdr:colOff>
      <xdr:row>0</xdr:row>
      <xdr:rowOff>177892</xdr:rowOff>
    </xdr:from>
    <xdr:to>
      <xdr:col>17</xdr:col>
      <xdr:colOff>765188</xdr:colOff>
      <xdr:row>9</xdr:row>
      <xdr:rowOff>120517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456EFC7-5039-4EF3-84DB-C5D8C2973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2838" y="177892"/>
          <a:ext cx="2277582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0</xdr:rowOff>
    </xdr:from>
    <xdr:to>
      <xdr:col>5</xdr:col>
      <xdr:colOff>462644</xdr:colOff>
      <xdr:row>7</xdr:row>
      <xdr:rowOff>179848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E377CD-9BA6-4514-9DFB-45698F02C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5607" y="0"/>
          <a:ext cx="4381501" cy="15133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1210235</xdr:colOff>
      <xdr:row>62</xdr:row>
      <xdr:rowOff>179293</xdr:rowOff>
    </xdr:from>
    <xdr:to>
      <xdr:col>8</xdr:col>
      <xdr:colOff>481854</xdr:colOff>
      <xdr:row>70</xdr:row>
      <xdr:rowOff>78440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4773706" y="31835911"/>
          <a:ext cx="4157383" cy="1423147"/>
          <a:chOff x="7059386" y="5694315"/>
          <a:chExt cx="4208689" cy="174757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344875" y="5694315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>
          <a:xfrm>
            <a:off x="7059386" y="6094586"/>
            <a:ext cx="2087328" cy="13473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134473</xdr:colOff>
      <xdr:row>0</xdr:row>
      <xdr:rowOff>44822</xdr:rowOff>
    </xdr:from>
    <xdr:to>
      <xdr:col>17</xdr:col>
      <xdr:colOff>280146</xdr:colOff>
      <xdr:row>1</xdr:row>
      <xdr:rowOff>238936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21AB86D-AE73-4494-AAAA-A521BC061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5767" y="44822"/>
          <a:ext cx="1904998" cy="1493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212913</xdr:colOff>
      <xdr:row>0</xdr:row>
      <xdr:rowOff>100854</xdr:rowOff>
    </xdr:from>
    <xdr:to>
      <xdr:col>4</xdr:col>
      <xdr:colOff>577102</xdr:colOff>
      <xdr:row>1</xdr:row>
      <xdr:rowOff>159501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239DCD-49DB-490F-AEF0-C73DD9E70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2913" y="100854"/>
          <a:ext cx="3933263" cy="13585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135772</xdr:colOff>
      <xdr:row>27</xdr:row>
      <xdr:rowOff>145673</xdr:rowOff>
    </xdr:from>
    <xdr:to>
      <xdr:col>11</xdr:col>
      <xdr:colOff>67237</xdr:colOff>
      <xdr:row>36</xdr:row>
      <xdr:rowOff>67607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5357713" y="12035114"/>
          <a:ext cx="4940495" cy="1636434"/>
          <a:chOff x="7119794" y="5713452"/>
          <a:chExt cx="4001950" cy="135556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28501" y="5759940"/>
            <a:ext cx="1693243" cy="122533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80482" y="5713452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>
            <a:off x="7119794" y="6115788"/>
            <a:ext cx="2126274" cy="7682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37619</xdr:colOff>
      <xdr:row>0</xdr:row>
      <xdr:rowOff>63234</xdr:rowOff>
    </xdr:from>
    <xdr:to>
      <xdr:col>17</xdr:col>
      <xdr:colOff>212913</xdr:colOff>
      <xdr:row>3</xdr:row>
      <xdr:rowOff>262382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3CAC642-91D0-4595-BDE1-4095D1AB1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3531" y="63234"/>
          <a:ext cx="1833764" cy="1443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224118</xdr:colOff>
      <xdr:row>0</xdr:row>
      <xdr:rowOff>0</xdr:rowOff>
    </xdr:from>
    <xdr:to>
      <xdr:col>4</xdr:col>
      <xdr:colOff>1005648</xdr:colOff>
      <xdr:row>3</xdr:row>
      <xdr:rowOff>67235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62DC1B-1930-4A10-8C81-FE831EE55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9942" y="0"/>
          <a:ext cx="3795912" cy="1311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Q18"/>
  <sheetViews>
    <sheetView showGridLines="0" zoomScale="85" zoomScaleNormal="85" zoomScaleSheetLayoutView="85" zoomScalePageLayoutView="85" workbookViewId="0">
      <selection activeCell="D29" sqref="D29"/>
    </sheetView>
  </sheetViews>
  <sheetFormatPr baseColWidth="10" defaultRowHeight="15" x14ac:dyDescent="0.25"/>
  <cols>
    <col min="1" max="1" width="8.7109375" customWidth="1"/>
    <col min="2" max="2" width="19.28515625" customWidth="1"/>
    <col min="3" max="3" width="15" customWidth="1"/>
    <col min="4" max="4" width="18.28515625" customWidth="1"/>
    <col min="5" max="5" width="6.85546875" customWidth="1"/>
    <col min="6" max="6" width="14" customWidth="1"/>
    <col min="7" max="7" width="16.42578125" bestFit="1" customWidth="1"/>
    <col min="8" max="8" width="13.28515625" bestFit="1" customWidth="1"/>
    <col min="9" max="9" width="12.140625" bestFit="1" customWidth="1"/>
    <col min="10" max="10" width="14.140625" customWidth="1"/>
    <col min="11" max="11" width="8.85546875" bestFit="1" customWidth="1"/>
    <col min="12" max="12" width="13.42578125" customWidth="1"/>
    <col min="13" max="13" width="11.7109375" bestFit="1" customWidth="1"/>
    <col min="14" max="14" width="16.5703125" customWidth="1"/>
    <col min="15" max="15" width="14.5703125" customWidth="1"/>
    <col min="16" max="16" width="12.85546875" bestFit="1" customWidth="1"/>
    <col min="17" max="17" width="13.85546875" customWidth="1"/>
  </cols>
  <sheetData>
    <row r="9" spans="1:17" ht="26.25" customHeight="1" x14ac:dyDescent="0.4">
      <c r="A9" s="32" t="s">
        <v>37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</row>
    <row r="10" spans="1:17" ht="18.75" x14ac:dyDescent="0.3">
      <c r="A10" s="33" t="s">
        <v>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17" ht="18.75" x14ac:dyDescent="0.3">
      <c r="A11" s="33" t="s">
        <v>2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</row>
    <row r="12" spans="1:17" ht="15.75" x14ac:dyDescent="0.25">
      <c r="A12" s="34" t="s">
        <v>3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26.25" x14ac:dyDescent="0.4">
      <c r="A13" s="35" t="s">
        <v>123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7" ht="21.75" thickBot="1" x14ac:dyDescent="0.4">
      <c r="A14" s="31" t="s">
        <v>4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</row>
    <row r="15" spans="1:17" s="20" customFormat="1" ht="53.25" customHeight="1" thickBot="1" x14ac:dyDescent="0.25">
      <c r="A15" s="16" t="s">
        <v>5</v>
      </c>
      <c r="B15" s="17" t="s">
        <v>6</v>
      </c>
      <c r="C15" s="18" t="s">
        <v>7</v>
      </c>
      <c r="D15" s="17" t="s">
        <v>8</v>
      </c>
      <c r="E15" s="17" t="s">
        <v>23</v>
      </c>
      <c r="F15" s="17" t="s">
        <v>24</v>
      </c>
      <c r="G15" s="17" t="s">
        <v>22</v>
      </c>
      <c r="H15" s="17" t="s">
        <v>25</v>
      </c>
      <c r="I15" s="17" t="s">
        <v>38</v>
      </c>
      <c r="J15" s="17" t="s">
        <v>39</v>
      </c>
      <c r="K15" s="17" t="s">
        <v>11</v>
      </c>
      <c r="L15" s="17" t="s">
        <v>12</v>
      </c>
      <c r="M15" s="17" t="s">
        <v>26</v>
      </c>
      <c r="N15" s="17" t="s">
        <v>13</v>
      </c>
      <c r="O15" s="17" t="s">
        <v>14</v>
      </c>
      <c r="P15" s="18" t="s">
        <v>15</v>
      </c>
      <c r="Q15" s="19" t="s">
        <v>16</v>
      </c>
    </row>
    <row r="16" spans="1:17" s="4" customFormat="1" ht="38.1" customHeight="1" x14ac:dyDescent="0.25">
      <c r="A16" s="3">
        <v>1</v>
      </c>
      <c r="B16" s="12" t="s">
        <v>86</v>
      </c>
      <c r="C16" s="5" t="s">
        <v>61</v>
      </c>
      <c r="D16" s="5" t="s">
        <v>60</v>
      </c>
      <c r="E16" s="5" t="s">
        <v>17</v>
      </c>
      <c r="F16" s="6">
        <v>3300</v>
      </c>
      <c r="G16" s="5" t="s">
        <v>17</v>
      </c>
      <c r="H16" s="5" t="s">
        <v>17</v>
      </c>
      <c r="I16" s="28">
        <v>1500</v>
      </c>
      <c r="J16" s="28">
        <v>250</v>
      </c>
      <c r="K16" s="5" t="s">
        <v>17</v>
      </c>
      <c r="L16" s="5" t="s">
        <v>17</v>
      </c>
      <c r="M16" s="5" t="s">
        <v>17</v>
      </c>
      <c r="N16" s="5" t="s">
        <v>17</v>
      </c>
      <c r="O16" s="6">
        <f>F16+I16+J16</f>
        <v>5050</v>
      </c>
      <c r="P16" s="6">
        <v>784.51</v>
      </c>
      <c r="Q16" s="6">
        <f>+(F16+I16+J16)-P16</f>
        <v>4265.49</v>
      </c>
    </row>
    <row r="18" spans="2:14" ht="15.75" x14ac:dyDescent="0.25">
      <c r="B18" s="8"/>
      <c r="L18" s="11"/>
      <c r="M18" s="9"/>
      <c r="N18" s="9"/>
    </row>
  </sheetData>
  <mergeCells count="6">
    <mergeCell ref="A14:Q14"/>
    <mergeCell ref="A9:Q9"/>
    <mergeCell ref="A10:Q10"/>
    <mergeCell ref="A11:Q11"/>
    <mergeCell ref="A12:Q12"/>
    <mergeCell ref="A13:Q13"/>
  </mergeCells>
  <conditionalFormatting sqref="B16">
    <cfRule type="duplicateValues" dxfId="30" priority="1192"/>
    <cfRule type="duplicateValues" dxfId="29" priority="1193"/>
  </conditionalFormatting>
  <pageMargins left="0.23622047244094491" right="0.23622047244094491" top="0.74803149606299213" bottom="0.74803149606299213" header="0.31496062992125984" footer="0.31496062992125984"/>
  <pageSetup paperSize="300" scale="6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R18"/>
  <sheetViews>
    <sheetView showGridLines="0" topLeftCell="A7" zoomScale="85" zoomScaleNormal="85" zoomScaleSheetLayoutView="70" workbookViewId="0">
      <selection activeCell="N23" sqref="N23"/>
    </sheetView>
  </sheetViews>
  <sheetFormatPr baseColWidth="10" defaultRowHeight="15" x14ac:dyDescent="0.25"/>
  <cols>
    <col min="1" max="1" width="4.85546875" customWidth="1"/>
    <col min="2" max="2" width="6.140625" customWidth="1"/>
    <col min="3" max="3" width="21.28515625" customWidth="1"/>
    <col min="4" max="4" width="23.85546875" customWidth="1"/>
    <col min="5" max="5" width="16.5703125" customWidth="1"/>
    <col min="6" max="6" width="9.7109375" customWidth="1"/>
    <col min="7" max="7" width="15.42578125" bestFit="1" customWidth="1"/>
    <col min="8" max="8" width="16.28515625" customWidth="1"/>
    <col min="9" max="9" width="13.85546875" customWidth="1"/>
    <col min="10" max="10" width="15" customWidth="1"/>
    <col min="11" max="11" width="14.140625" customWidth="1"/>
    <col min="12" max="12" width="9.85546875" customWidth="1"/>
    <col min="13" max="13" width="16.42578125" customWidth="1"/>
    <col min="14" max="14" width="12.5703125" customWidth="1"/>
    <col min="15" max="15" width="15.28515625" customWidth="1"/>
    <col min="16" max="16" width="14.5703125" customWidth="1"/>
    <col min="17" max="17" width="15.7109375" customWidth="1"/>
    <col min="18" max="18" width="15.28515625" customWidth="1"/>
    <col min="19" max="19" width="16.5703125" customWidth="1"/>
  </cols>
  <sheetData>
    <row r="9" spans="1:18" ht="26.25" customHeight="1" x14ac:dyDescent="0.4">
      <c r="B9" s="32" t="s">
        <v>37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spans="1:18" ht="18.75" x14ac:dyDescent="0.3">
      <c r="A10" s="1"/>
      <c r="B10" s="33" t="s">
        <v>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8" ht="18.75" x14ac:dyDescent="0.3">
      <c r="A11" s="1"/>
      <c r="B11" s="33" t="s">
        <v>2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8" ht="15.75" x14ac:dyDescent="0.25">
      <c r="A12" s="1"/>
      <c r="B12" s="34" t="s">
        <v>3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18" ht="26.25" x14ac:dyDescent="0.4">
      <c r="B13" s="35" t="s">
        <v>124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 ht="21" x14ac:dyDescent="0.35">
      <c r="B14" s="31" t="s">
        <v>4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1:18" ht="15.75" x14ac:dyDescent="0.25">
      <c r="F15" s="2"/>
      <c r="G15" s="2"/>
      <c r="H15" s="2"/>
      <c r="I15" s="2"/>
      <c r="J15" s="2"/>
      <c r="K15" s="2"/>
      <c r="L15" s="2"/>
    </row>
    <row r="16" spans="1:18" s="20" customFormat="1" ht="24" x14ac:dyDescent="0.2">
      <c r="B16" s="21" t="s">
        <v>5</v>
      </c>
      <c r="C16" s="21" t="s">
        <v>6</v>
      </c>
      <c r="D16" s="21" t="s">
        <v>7</v>
      </c>
      <c r="E16" s="21" t="s">
        <v>8</v>
      </c>
      <c r="F16" s="21" t="s">
        <v>23</v>
      </c>
      <c r="G16" s="21" t="s">
        <v>24</v>
      </c>
      <c r="H16" s="21" t="s">
        <v>44</v>
      </c>
      <c r="I16" s="21" t="s">
        <v>25</v>
      </c>
      <c r="J16" s="21" t="s">
        <v>38</v>
      </c>
      <c r="K16" s="21" t="s">
        <v>39</v>
      </c>
      <c r="L16" s="21" t="s">
        <v>11</v>
      </c>
      <c r="M16" s="21" t="s">
        <v>12</v>
      </c>
      <c r="N16" s="21" t="s">
        <v>26</v>
      </c>
      <c r="O16" s="21" t="s">
        <v>13</v>
      </c>
      <c r="P16" s="21" t="s">
        <v>14</v>
      </c>
      <c r="Q16" s="21" t="s">
        <v>15</v>
      </c>
      <c r="R16" s="21" t="s">
        <v>16</v>
      </c>
    </row>
    <row r="17" spans="2:18" s="4" customFormat="1" ht="38.1" customHeight="1" x14ac:dyDescent="0.25">
      <c r="B17" s="3">
        <v>1</v>
      </c>
      <c r="C17" s="12" t="s">
        <v>77</v>
      </c>
      <c r="D17" s="5" t="s">
        <v>40</v>
      </c>
      <c r="E17" s="5" t="s">
        <v>41</v>
      </c>
      <c r="F17" s="5" t="s">
        <v>17</v>
      </c>
      <c r="G17" s="6">
        <v>24000</v>
      </c>
      <c r="H17" s="5" t="s">
        <v>17</v>
      </c>
      <c r="I17" s="28">
        <v>375</v>
      </c>
      <c r="J17" s="28" t="s">
        <v>17</v>
      </c>
      <c r="K17" s="28">
        <v>250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>SUM(G17:O17)</f>
        <v>24625</v>
      </c>
      <c r="Q17" s="6">
        <v>5511.6</v>
      </c>
      <c r="R17" s="6">
        <f>+P17-Q17</f>
        <v>19113.400000000001</v>
      </c>
    </row>
    <row r="18" spans="2:18" s="4" customFormat="1" ht="38.1" customHeight="1" x14ac:dyDescent="0.25">
      <c r="B18" s="3">
        <v>2</v>
      </c>
      <c r="C18" s="12" t="s">
        <v>78</v>
      </c>
      <c r="D18" s="5" t="s">
        <v>75</v>
      </c>
      <c r="E18" s="5" t="s">
        <v>41</v>
      </c>
      <c r="F18" s="5" t="s">
        <v>17</v>
      </c>
      <c r="G18" s="6">
        <v>15000</v>
      </c>
      <c r="H18" s="5" t="s">
        <v>17</v>
      </c>
      <c r="I18" s="28">
        <v>375</v>
      </c>
      <c r="J18" s="28" t="s">
        <v>17</v>
      </c>
      <c r="K18" s="28">
        <v>250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>SUM(G18:O18)</f>
        <v>15625</v>
      </c>
      <c r="Q18" s="6">
        <v>3417.85</v>
      </c>
      <c r="R18" s="6">
        <f>+P18-Q18</f>
        <v>12207.15</v>
      </c>
    </row>
  </sheetData>
  <mergeCells count="6">
    <mergeCell ref="B14:R14"/>
    <mergeCell ref="B9:R9"/>
    <mergeCell ref="B10:R10"/>
    <mergeCell ref="B11:R11"/>
    <mergeCell ref="B12:R12"/>
    <mergeCell ref="B13:R13"/>
  </mergeCells>
  <conditionalFormatting sqref="C17:C18">
    <cfRule type="duplicateValues" dxfId="28" priority="1120"/>
    <cfRule type="duplicateValues" dxfId="27" priority="1121"/>
  </conditionalFormatting>
  <pageMargins left="1" right="1" top="1" bottom="1" header="0.5" footer="0.5"/>
  <pageSetup paperSize="300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62"/>
  <sheetViews>
    <sheetView showGridLines="0" tabSelected="1" topLeftCell="B1" zoomScale="85" zoomScaleNormal="85" zoomScaleSheetLayoutView="40" zoomScalePageLayoutView="25" workbookViewId="0">
      <selection activeCell="B8" sqref="B8:R8"/>
    </sheetView>
  </sheetViews>
  <sheetFormatPr baseColWidth="10" defaultRowHeight="15" x14ac:dyDescent="0.25"/>
  <cols>
    <col min="1" max="1" width="6.42578125" hidden="1" customWidth="1"/>
    <col min="2" max="2" width="8.28515625" customWidth="1"/>
    <col min="3" max="3" width="25.85546875" style="13" customWidth="1"/>
    <col min="4" max="4" width="19.28515625" customWidth="1"/>
    <col min="5" max="5" width="34.42578125" style="4" customWidth="1"/>
    <col min="6" max="6" width="8.5703125" bestFit="1" customWidth="1"/>
    <col min="7" max="7" width="14.85546875" bestFit="1" customWidth="1"/>
    <col min="8" max="8" width="15.42578125" bestFit="1" customWidth="1"/>
    <col min="9" max="9" width="10.7109375" bestFit="1" customWidth="1"/>
    <col min="10" max="10" width="8.85546875" bestFit="1" customWidth="1"/>
    <col min="11" max="11" width="10.7109375" bestFit="1" customWidth="1"/>
    <col min="12" max="12" width="7.42578125" bestFit="1" customWidth="1"/>
    <col min="13" max="13" width="13.42578125" bestFit="1" customWidth="1"/>
    <col min="14" max="14" width="9.42578125" bestFit="1" customWidth="1"/>
    <col min="15" max="15" width="14.28515625" bestFit="1" customWidth="1"/>
    <col min="16" max="16" width="11.85546875" bestFit="1" customWidth="1"/>
    <col min="17" max="17" width="14.42578125" bestFit="1" customWidth="1"/>
    <col min="18" max="18" width="12.140625" customWidth="1"/>
    <col min="19" max="19" width="4" customWidth="1"/>
  </cols>
  <sheetData>
    <row r="1" spans="2:18" ht="102.75" customHeight="1" x14ac:dyDescent="0.25"/>
    <row r="2" spans="2:18" ht="28.5" customHeight="1" x14ac:dyDescent="0.25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2:18" ht="13.5" customHeigh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2:18" s="1" customFormat="1" ht="23.25" x14ac:dyDescent="0.25">
      <c r="B4" s="40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2:18" s="1" customFormat="1" ht="23.25" x14ac:dyDescent="0.35">
      <c r="B5" s="41" t="s">
        <v>2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2:18" s="1" customFormat="1" ht="26.25" customHeight="1" x14ac:dyDescent="0.25">
      <c r="B6" s="36" t="s">
        <v>3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2:18" ht="25.5" customHeight="1" x14ac:dyDescent="0.25">
      <c r="B7" s="37" t="s">
        <v>146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2:18" ht="20.25" customHeight="1" x14ac:dyDescent="0.25">
      <c r="B8" s="38" t="s">
        <v>4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2:18" ht="11.25" customHeight="1" thickBot="1" x14ac:dyDescent="0.3">
      <c r="D9" s="2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8" s="22" customFormat="1" ht="56.25" customHeight="1" thickBot="1" x14ac:dyDescent="0.3">
      <c r="B10" s="24" t="s">
        <v>5</v>
      </c>
      <c r="C10" s="17" t="s">
        <v>6</v>
      </c>
      <c r="D10" s="18" t="s">
        <v>7</v>
      </c>
      <c r="E10" s="17" t="s">
        <v>8</v>
      </c>
      <c r="F10" s="17" t="s">
        <v>23</v>
      </c>
      <c r="G10" s="17" t="s">
        <v>24</v>
      </c>
      <c r="H10" s="17" t="s">
        <v>44</v>
      </c>
      <c r="I10" s="17" t="s">
        <v>25</v>
      </c>
      <c r="J10" s="17" t="s">
        <v>9</v>
      </c>
      <c r="K10" s="17" t="s">
        <v>10</v>
      </c>
      <c r="L10" s="17" t="s">
        <v>11</v>
      </c>
      <c r="M10" s="17" t="s">
        <v>12</v>
      </c>
      <c r="N10" s="17" t="s">
        <v>26</v>
      </c>
      <c r="O10" s="17" t="s">
        <v>13</v>
      </c>
      <c r="P10" s="17" t="s">
        <v>43</v>
      </c>
      <c r="Q10" s="18" t="s">
        <v>15</v>
      </c>
      <c r="R10" s="19" t="s">
        <v>16</v>
      </c>
    </row>
    <row r="11" spans="2:18" ht="42.75" customHeight="1" x14ac:dyDescent="0.25">
      <c r="B11" s="25">
        <v>1</v>
      </c>
      <c r="C11" s="5" t="s">
        <v>47</v>
      </c>
      <c r="D11" s="5" t="s">
        <v>18</v>
      </c>
      <c r="E11" s="5" t="s">
        <v>119</v>
      </c>
      <c r="F11" s="5" t="s">
        <v>17</v>
      </c>
      <c r="G11" s="6">
        <v>16000</v>
      </c>
      <c r="H11" s="5" t="s">
        <v>17</v>
      </c>
      <c r="I11" s="5" t="s">
        <v>17</v>
      </c>
      <c r="J11" s="5" t="s">
        <v>17</v>
      </c>
      <c r="K11" s="5" t="s">
        <v>17</v>
      </c>
      <c r="L11" s="5" t="s">
        <v>17</v>
      </c>
      <c r="M11" s="5" t="s">
        <v>17</v>
      </c>
      <c r="N11" s="5" t="s">
        <v>17</v>
      </c>
      <c r="O11" s="5" t="s">
        <v>17</v>
      </c>
      <c r="P11" s="6">
        <f t="shared" ref="P11:P23" si="0">G11</f>
        <v>16000</v>
      </c>
      <c r="Q11" s="6">
        <f>+P11/1.12*5%</f>
        <v>714.28571428571422</v>
      </c>
      <c r="R11" s="6">
        <f t="shared" ref="R11:R23" si="1">P11-Q11</f>
        <v>15285.714285714286</v>
      </c>
    </row>
    <row r="12" spans="2:18" ht="43.5" customHeight="1" x14ac:dyDescent="0.25">
      <c r="B12" s="26">
        <f>B11+1</f>
        <v>2</v>
      </c>
      <c r="C12" s="5" t="s">
        <v>48</v>
      </c>
      <c r="D12" s="5" t="s">
        <v>21</v>
      </c>
      <c r="E12" s="5" t="s">
        <v>105</v>
      </c>
      <c r="F12" s="5" t="s">
        <v>17</v>
      </c>
      <c r="G12" s="6">
        <v>8000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6">
        <f t="shared" si="0"/>
        <v>8000</v>
      </c>
      <c r="Q12" s="6">
        <f t="shared" ref="Q12:Q17" si="2">P12*0.05</f>
        <v>400</v>
      </c>
      <c r="R12" s="6">
        <f t="shared" si="1"/>
        <v>7600</v>
      </c>
    </row>
    <row r="13" spans="2:18" ht="30" x14ac:dyDescent="0.25">
      <c r="B13" s="26">
        <f t="shared" ref="B13:B50" si="3">B12+1</f>
        <v>3</v>
      </c>
      <c r="C13" s="5" t="s">
        <v>19</v>
      </c>
      <c r="D13" s="5" t="s">
        <v>21</v>
      </c>
      <c r="E13" s="5" t="s">
        <v>115</v>
      </c>
      <c r="F13" s="5" t="s">
        <v>17</v>
      </c>
      <c r="G13" s="6">
        <v>13000</v>
      </c>
      <c r="H13" s="5" t="s">
        <v>17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6">
        <f t="shared" si="0"/>
        <v>13000</v>
      </c>
      <c r="Q13" s="6">
        <f t="shared" si="2"/>
        <v>650</v>
      </c>
      <c r="R13" s="6">
        <f t="shared" si="1"/>
        <v>12350</v>
      </c>
    </row>
    <row r="14" spans="2:18" ht="38.1" customHeight="1" x14ac:dyDescent="0.25">
      <c r="B14" s="26">
        <f t="shared" si="3"/>
        <v>4</v>
      </c>
      <c r="C14" s="5" t="s">
        <v>20</v>
      </c>
      <c r="D14" s="5" t="s">
        <v>18</v>
      </c>
      <c r="E14" s="5" t="s">
        <v>117</v>
      </c>
      <c r="F14" s="5" t="s">
        <v>17</v>
      </c>
      <c r="G14" s="6">
        <v>13000</v>
      </c>
      <c r="H14" s="5" t="s">
        <v>17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6">
        <f t="shared" si="0"/>
        <v>13000</v>
      </c>
      <c r="Q14" s="6">
        <f t="shared" si="2"/>
        <v>650</v>
      </c>
      <c r="R14" s="6">
        <f t="shared" si="1"/>
        <v>12350</v>
      </c>
    </row>
    <row r="15" spans="2:18" ht="38.1" customHeight="1" x14ac:dyDescent="0.25">
      <c r="B15" s="26">
        <f t="shared" si="3"/>
        <v>5</v>
      </c>
      <c r="C15" s="5" t="s">
        <v>34</v>
      </c>
      <c r="D15" s="5" t="s">
        <v>21</v>
      </c>
      <c r="E15" s="5" t="s">
        <v>42</v>
      </c>
      <c r="F15" s="5" t="s">
        <v>17</v>
      </c>
      <c r="G15" s="6">
        <v>7500</v>
      </c>
      <c r="H15" s="5" t="s">
        <v>17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6">
        <f t="shared" si="0"/>
        <v>7500</v>
      </c>
      <c r="Q15" s="6">
        <f t="shared" si="2"/>
        <v>375</v>
      </c>
      <c r="R15" s="6">
        <f t="shared" si="1"/>
        <v>7125</v>
      </c>
    </row>
    <row r="16" spans="2:18" ht="38.1" customHeight="1" x14ac:dyDescent="0.25">
      <c r="B16" s="26">
        <f t="shared" si="3"/>
        <v>6</v>
      </c>
      <c r="C16" s="5" t="s">
        <v>28</v>
      </c>
      <c r="D16" s="5" t="s">
        <v>18</v>
      </c>
      <c r="E16" s="5" t="s">
        <v>50</v>
      </c>
      <c r="F16" s="5" t="s">
        <v>17</v>
      </c>
      <c r="G16" s="6">
        <v>16000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6">
        <f t="shared" si="0"/>
        <v>16000</v>
      </c>
      <c r="Q16" s="6">
        <f t="shared" si="2"/>
        <v>800</v>
      </c>
      <c r="R16" s="6">
        <f t="shared" si="1"/>
        <v>15200</v>
      </c>
    </row>
    <row r="17" spans="2:20" ht="38.1" customHeight="1" x14ac:dyDescent="0.25">
      <c r="B17" s="26">
        <f t="shared" si="3"/>
        <v>7</v>
      </c>
      <c r="C17" s="5" t="s">
        <v>30</v>
      </c>
      <c r="D17" s="5" t="s">
        <v>36</v>
      </c>
      <c r="E17" s="5" t="s">
        <v>103</v>
      </c>
      <c r="F17" s="5" t="s">
        <v>17</v>
      </c>
      <c r="G17" s="6">
        <v>8000</v>
      </c>
      <c r="H17" s="5" t="s">
        <v>17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 t="shared" si="0"/>
        <v>8000</v>
      </c>
      <c r="Q17" s="6">
        <f t="shared" si="2"/>
        <v>400</v>
      </c>
      <c r="R17" s="6">
        <f t="shared" si="1"/>
        <v>7600</v>
      </c>
    </row>
    <row r="18" spans="2:20" ht="45" x14ac:dyDescent="0.25">
      <c r="B18" s="26">
        <f t="shared" si="3"/>
        <v>8</v>
      </c>
      <c r="C18" s="5" t="s">
        <v>53</v>
      </c>
      <c r="D18" s="5" t="s">
        <v>36</v>
      </c>
      <c r="E18" s="5" t="s">
        <v>104</v>
      </c>
      <c r="F18" s="5" t="s">
        <v>17</v>
      </c>
      <c r="G18" s="6">
        <v>6000</v>
      </c>
      <c r="H18" s="5" t="s">
        <v>17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 t="shared" si="0"/>
        <v>6000</v>
      </c>
      <c r="Q18" s="6">
        <f t="shared" ref="Q18:Q23" si="4">P18*0.05</f>
        <v>300</v>
      </c>
      <c r="R18" s="6">
        <f t="shared" si="1"/>
        <v>5700</v>
      </c>
    </row>
    <row r="19" spans="2:20" ht="30" x14ac:dyDescent="0.25">
      <c r="B19" s="26">
        <f t="shared" si="3"/>
        <v>9</v>
      </c>
      <c r="C19" s="5" t="s">
        <v>55</v>
      </c>
      <c r="D19" s="5" t="s">
        <v>45</v>
      </c>
      <c r="E19" s="5" t="s">
        <v>116</v>
      </c>
      <c r="F19" s="5" t="s">
        <v>17</v>
      </c>
      <c r="G19" s="6">
        <v>9000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17</v>
      </c>
      <c r="P19" s="6">
        <f t="shared" si="0"/>
        <v>9000</v>
      </c>
      <c r="Q19" s="6">
        <f t="shared" si="4"/>
        <v>450</v>
      </c>
      <c r="R19" s="6">
        <f t="shared" si="1"/>
        <v>8550</v>
      </c>
    </row>
    <row r="20" spans="2:20" ht="48" customHeight="1" x14ac:dyDescent="0.25">
      <c r="B20" s="26">
        <f t="shared" si="3"/>
        <v>10</v>
      </c>
      <c r="C20" s="5" t="s">
        <v>58</v>
      </c>
      <c r="D20" s="12" t="s">
        <v>18</v>
      </c>
      <c r="E20" s="12" t="s">
        <v>121</v>
      </c>
      <c r="F20" s="12" t="s">
        <v>17</v>
      </c>
      <c r="G20" s="6">
        <v>14000</v>
      </c>
      <c r="H20" s="12" t="s">
        <v>17</v>
      </c>
      <c r="I20" s="12" t="s">
        <v>17</v>
      </c>
      <c r="J20" s="12" t="s">
        <v>17</v>
      </c>
      <c r="K20" s="12" t="s">
        <v>17</v>
      </c>
      <c r="L20" s="12" t="s">
        <v>17</v>
      </c>
      <c r="M20" s="12" t="s">
        <v>17</v>
      </c>
      <c r="N20" s="12" t="s">
        <v>17</v>
      </c>
      <c r="O20" s="12" t="s">
        <v>17</v>
      </c>
      <c r="P20" s="6">
        <f t="shared" si="0"/>
        <v>14000</v>
      </c>
      <c r="Q20" s="6">
        <f t="shared" si="4"/>
        <v>700</v>
      </c>
      <c r="R20" s="6">
        <f t="shared" si="1"/>
        <v>13300</v>
      </c>
    </row>
    <row r="21" spans="2:20" ht="45" x14ac:dyDescent="0.25">
      <c r="B21" s="26">
        <f t="shared" si="3"/>
        <v>11</v>
      </c>
      <c r="C21" s="12" t="s">
        <v>46</v>
      </c>
      <c r="D21" s="12" t="s">
        <v>45</v>
      </c>
      <c r="E21" s="12" t="s">
        <v>106</v>
      </c>
      <c r="F21" s="12" t="s">
        <v>17</v>
      </c>
      <c r="G21" s="6">
        <v>8000</v>
      </c>
      <c r="H21" s="12" t="s">
        <v>17</v>
      </c>
      <c r="I21" s="12" t="s">
        <v>17</v>
      </c>
      <c r="J21" s="12" t="s">
        <v>17</v>
      </c>
      <c r="K21" s="12" t="s">
        <v>17</v>
      </c>
      <c r="L21" s="12" t="s">
        <v>17</v>
      </c>
      <c r="M21" s="12" t="s">
        <v>17</v>
      </c>
      <c r="N21" s="12" t="s">
        <v>17</v>
      </c>
      <c r="O21" s="12" t="s">
        <v>17</v>
      </c>
      <c r="P21" s="6">
        <f t="shared" si="0"/>
        <v>8000</v>
      </c>
      <c r="Q21" s="6">
        <f t="shared" si="4"/>
        <v>400</v>
      </c>
      <c r="R21" s="6">
        <f t="shared" si="1"/>
        <v>7600</v>
      </c>
      <c r="S21" s="4"/>
      <c r="T21" s="4"/>
    </row>
    <row r="22" spans="2:20" s="4" customFormat="1" ht="38.1" customHeight="1" x14ac:dyDescent="0.25">
      <c r="B22" s="26">
        <f t="shared" si="3"/>
        <v>12</v>
      </c>
      <c r="C22" s="12" t="s">
        <v>67</v>
      </c>
      <c r="D22" s="12" t="s">
        <v>45</v>
      </c>
      <c r="E22" s="12" t="s">
        <v>68</v>
      </c>
      <c r="F22" s="12" t="s">
        <v>17</v>
      </c>
      <c r="G22" s="6">
        <v>10000</v>
      </c>
      <c r="H22" s="12" t="s">
        <v>17</v>
      </c>
      <c r="I22" s="12" t="s">
        <v>17</v>
      </c>
      <c r="J22" s="12" t="s">
        <v>17</v>
      </c>
      <c r="K22" s="12" t="s">
        <v>17</v>
      </c>
      <c r="L22" s="12" t="s">
        <v>17</v>
      </c>
      <c r="M22" s="12" t="s">
        <v>17</v>
      </c>
      <c r="N22" s="12" t="s">
        <v>17</v>
      </c>
      <c r="O22" s="12" t="s">
        <v>17</v>
      </c>
      <c r="P22" s="6">
        <f t="shared" si="0"/>
        <v>10000</v>
      </c>
      <c r="Q22" s="6">
        <f t="shared" si="4"/>
        <v>500</v>
      </c>
      <c r="R22" s="6">
        <f t="shared" si="1"/>
        <v>9500</v>
      </c>
    </row>
    <row r="23" spans="2:20" s="4" customFormat="1" ht="38.1" customHeight="1" x14ac:dyDescent="0.25">
      <c r="B23" s="26">
        <f t="shared" si="3"/>
        <v>13</v>
      </c>
      <c r="C23" s="12" t="s">
        <v>69</v>
      </c>
      <c r="D23" s="12" t="s">
        <v>45</v>
      </c>
      <c r="E23" s="12" t="s">
        <v>121</v>
      </c>
      <c r="F23" s="12" t="s">
        <v>17</v>
      </c>
      <c r="G23" s="6">
        <v>7000</v>
      </c>
      <c r="H23" s="12" t="s">
        <v>17</v>
      </c>
      <c r="I23" s="12" t="s">
        <v>17</v>
      </c>
      <c r="J23" s="12" t="s">
        <v>17</v>
      </c>
      <c r="K23" s="12" t="s">
        <v>17</v>
      </c>
      <c r="L23" s="12" t="s">
        <v>17</v>
      </c>
      <c r="M23" s="12" t="s">
        <v>17</v>
      </c>
      <c r="N23" s="12" t="s">
        <v>17</v>
      </c>
      <c r="O23" s="12" t="s">
        <v>17</v>
      </c>
      <c r="P23" s="6">
        <f t="shared" si="0"/>
        <v>7000</v>
      </c>
      <c r="Q23" s="6">
        <f t="shared" si="4"/>
        <v>350</v>
      </c>
      <c r="R23" s="6">
        <f t="shared" si="1"/>
        <v>6650</v>
      </c>
    </row>
    <row r="24" spans="2:20" ht="38.1" customHeight="1" x14ac:dyDescent="0.25">
      <c r="B24" s="26">
        <f t="shared" si="3"/>
        <v>14</v>
      </c>
      <c r="C24" s="14" t="s">
        <v>63</v>
      </c>
      <c r="D24" s="5" t="s">
        <v>18</v>
      </c>
      <c r="E24" s="5" t="s">
        <v>42</v>
      </c>
      <c r="F24" s="5" t="s">
        <v>17</v>
      </c>
      <c r="G24" s="6">
        <v>16000</v>
      </c>
      <c r="H24" s="5" t="s">
        <v>17</v>
      </c>
      <c r="I24" s="5" t="s">
        <v>17</v>
      </c>
      <c r="J24" s="5" t="s">
        <v>17</v>
      </c>
      <c r="K24" s="5" t="s">
        <v>17</v>
      </c>
      <c r="L24" s="5" t="s">
        <v>17</v>
      </c>
      <c r="M24" s="5" t="s">
        <v>17</v>
      </c>
      <c r="N24" s="5" t="s">
        <v>17</v>
      </c>
      <c r="O24" s="5" t="s">
        <v>17</v>
      </c>
      <c r="P24" s="6">
        <f t="shared" ref="P24:P31" si="5">G24</f>
        <v>16000</v>
      </c>
      <c r="Q24" s="6">
        <f t="shared" ref="Q24:Q31" si="6">P24*0.05</f>
        <v>800</v>
      </c>
      <c r="R24" s="6">
        <f t="shared" ref="R24:R31" si="7">P24-Q24</f>
        <v>15200</v>
      </c>
    </row>
    <row r="25" spans="2:20" ht="38.1" customHeight="1" x14ac:dyDescent="0.25">
      <c r="B25" s="26">
        <f t="shared" si="3"/>
        <v>15</v>
      </c>
      <c r="C25" s="23" t="s">
        <v>73</v>
      </c>
      <c r="D25" s="5" t="s">
        <v>18</v>
      </c>
      <c r="E25" s="5" t="s">
        <v>99</v>
      </c>
      <c r="F25" s="5" t="s">
        <v>17</v>
      </c>
      <c r="G25" s="6">
        <v>16000</v>
      </c>
      <c r="H25" s="5" t="s">
        <v>17</v>
      </c>
      <c r="I25" s="5" t="s">
        <v>17</v>
      </c>
      <c r="J25" s="5" t="s">
        <v>17</v>
      </c>
      <c r="K25" s="5" t="s">
        <v>17</v>
      </c>
      <c r="L25" s="5" t="s">
        <v>17</v>
      </c>
      <c r="M25" s="5" t="s">
        <v>17</v>
      </c>
      <c r="N25" s="5" t="s">
        <v>17</v>
      </c>
      <c r="O25" s="5" t="s">
        <v>17</v>
      </c>
      <c r="P25" s="6">
        <f t="shared" si="5"/>
        <v>16000</v>
      </c>
      <c r="Q25" s="6">
        <f t="shared" si="6"/>
        <v>800</v>
      </c>
      <c r="R25" s="6">
        <f t="shared" si="7"/>
        <v>15200</v>
      </c>
    </row>
    <row r="26" spans="2:20" ht="38.1" customHeight="1" x14ac:dyDescent="0.25">
      <c r="B26" s="26">
        <f t="shared" si="3"/>
        <v>16</v>
      </c>
      <c r="C26" s="23" t="s">
        <v>74</v>
      </c>
      <c r="D26" s="5" t="s">
        <v>18</v>
      </c>
      <c r="E26" s="5" t="s">
        <v>52</v>
      </c>
      <c r="F26" s="5" t="s">
        <v>17</v>
      </c>
      <c r="G26" s="6">
        <v>16000</v>
      </c>
      <c r="H26" s="5" t="s">
        <v>17</v>
      </c>
      <c r="I26" s="5" t="s">
        <v>17</v>
      </c>
      <c r="J26" s="5" t="s">
        <v>17</v>
      </c>
      <c r="K26" s="5" t="s">
        <v>17</v>
      </c>
      <c r="L26" s="5" t="s">
        <v>17</v>
      </c>
      <c r="M26" s="5" t="s">
        <v>17</v>
      </c>
      <c r="N26" s="5" t="s">
        <v>17</v>
      </c>
      <c r="O26" s="5" t="s">
        <v>17</v>
      </c>
      <c r="P26" s="6">
        <f t="shared" si="5"/>
        <v>16000</v>
      </c>
      <c r="Q26" s="6">
        <f t="shared" si="6"/>
        <v>800</v>
      </c>
      <c r="R26" s="6">
        <f t="shared" si="7"/>
        <v>15200</v>
      </c>
    </row>
    <row r="27" spans="2:20" ht="38.1" customHeight="1" x14ac:dyDescent="0.25">
      <c r="B27" s="26">
        <f t="shared" si="3"/>
        <v>17</v>
      </c>
      <c r="C27" s="23" t="s">
        <v>76</v>
      </c>
      <c r="D27" s="5" t="s">
        <v>21</v>
      </c>
      <c r="E27" s="5" t="s">
        <v>103</v>
      </c>
      <c r="F27" s="5" t="s">
        <v>17</v>
      </c>
      <c r="G27" s="6">
        <v>8000</v>
      </c>
      <c r="H27" s="5" t="s">
        <v>17</v>
      </c>
      <c r="I27" s="5" t="s">
        <v>17</v>
      </c>
      <c r="J27" s="5" t="s">
        <v>17</v>
      </c>
      <c r="K27" s="5" t="s">
        <v>17</v>
      </c>
      <c r="L27" s="5" t="s">
        <v>17</v>
      </c>
      <c r="M27" s="5" t="s">
        <v>17</v>
      </c>
      <c r="N27" s="5" t="s">
        <v>17</v>
      </c>
      <c r="O27" s="5" t="s">
        <v>17</v>
      </c>
      <c r="P27" s="6">
        <f t="shared" si="5"/>
        <v>8000</v>
      </c>
      <c r="Q27" s="6">
        <f t="shared" si="6"/>
        <v>400</v>
      </c>
      <c r="R27" s="6">
        <f t="shared" si="7"/>
        <v>7600</v>
      </c>
    </row>
    <row r="28" spans="2:20" ht="38.1" customHeight="1" x14ac:dyDescent="0.25">
      <c r="B28" s="26">
        <f t="shared" si="3"/>
        <v>18</v>
      </c>
      <c r="C28" s="23" t="s">
        <v>81</v>
      </c>
      <c r="D28" s="5" t="s">
        <v>18</v>
      </c>
      <c r="E28" s="5" t="s">
        <v>98</v>
      </c>
      <c r="F28" s="5" t="s">
        <v>17</v>
      </c>
      <c r="G28" s="6">
        <v>16000</v>
      </c>
      <c r="H28" s="5" t="s">
        <v>17</v>
      </c>
      <c r="I28" s="5" t="s">
        <v>17</v>
      </c>
      <c r="J28" s="5" t="s">
        <v>17</v>
      </c>
      <c r="K28" s="5" t="s">
        <v>17</v>
      </c>
      <c r="L28" s="5" t="s">
        <v>17</v>
      </c>
      <c r="M28" s="5" t="s">
        <v>17</v>
      </c>
      <c r="N28" s="5" t="s">
        <v>17</v>
      </c>
      <c r="O28" s="5" t="s">
        <v>17</v>
      </c>
      <c r="P28" s="6">
        <f t="shared" si="5"/>
        <v>16000</v>
      </c>
      <c r="Q28" s="6">
        <f t="shared" si="6"/>
        <v>800</v>
      </c>
      <c r="R28" s="6">
        <f t="shared" si="7"/>
        <v>15200</v>
      </c>
    </row>
    <row r="29" spans="2:20" ht="38.1" customHeight="1" x14ac:dyDescent="0.25">
      <c r="B29" s="26">
        <f t="shared" si="3"/>
        <v>19</v>
      </c>
      <c r="C29" s="23" t="s">
        <v>82</v>
      </c>
      <c r="D29" s="5" t="s">
        <v>21</v>
      </c>
      <c r="E29" s="5" t="s">
        <v>42</v>
      </c>
      <c r="F29" s="5" t="s">
        <v>17</v>
      </c>
      <c r="G29" s="6">
        <v>7000</v>
      </c>
      <c r="H29" s="5" t="s">
        <v>17</v>
      </c>
      <c r="I29" s="5" t="s">
        <v>17</v>
      </c>
      <c r="J29" s="5" t="s">
        <v>17</v>
      </c>
      <c r="K29" s="5" t="s">
        <v>17</v>
      </c>
      <c r="L29" s="5" t="s">
        <v>17</v>
      </c>
      <c r="M29" s="5" t="s">
        <v>17</v>
      </c>
      <c r="N29" s="5" t="s">
        <v>17</v>
      </c>
      <c r="O29" s="5" t="s">
        <v>17</v>
      </c>
      <c r="P29" s="6">
        <f t="shared" si="5"/>
        <v>7000</v>
      </c>
      <c r="Q29" s="6">
        <f t="shared" si="6"/>
        <v>350</v>
      </c>
      <c r="R29" s="6">
        <f t="shared" si="7"/>
        <v>6650</v>
      </c>
    </row>
    <row r="30" spans="2:20" ht="38.1" customHeight="1" x14ac:dyDescent="0.25">
      <c r="B30" s="26">
        <f t="shared" si="3"/>
        <v>20</v>
      </c>
      <c r="C30" s="23" t="s">
        <v>83</v>
      </c>
      <c r="D30" s="5" t="s">
        <v>21</v>
      </c>
      <c r="E30" s="5" t="s">
        <v>54</v>
      </c>
      <c r="F30" s="5" t="s">
        <v>17</v>
      </c>
      <c r="G30" s="6">
        <v>8000</v>
      </c>
      <c r="H30" s="5" t="s">
        <v>17</v>
      </c>
      <c r="I30" s="5" t="s">
        <v>17</v>
      </c>
      <c r="J30" s="5" t="s">
        <v>17</v>
      </c>
      <c r="K30" s="5" t="s">
        <v>17</v>
      </c>
      <c r="L30" s="5" t="s">
        <v>17</v>
      </c>
      <c r="M30" s="5" t="s">
        <v>17</v>
      </c>
      <c r="N30" s="5" t="s">
        <v>17</v>
      </c>
      <c r="O30" s="5" t="s">
        <v>17</v>
      </c>
      <c r="P30" s="6">
        <f t="shared" si="5"/>
        <v>8000</v>
      </c>
      <c r="Q30" s="6">
        <f t="shared" si="6"/>
        <v>400</v>
      </c>
      <c r="R30" s="6">
        <f t="shared" si="7"/>
        <v>7600</v>
      </c>
    </row>
    <row r="31" spans="2:20" ht="38.1" customHeight="1" x14ac:dyDescent="0.25">
      <c r="B31" s="26">
        <f t="shared" si="3"/>
        <v>21</v>
      </c>
      <c r="C31" s="23" t="s">
        <v>84</v>
      </c>
      <c r="D31" s="5" t="s">
        <v>21</v>
      </c>
      <c r="E31" s="5" t="s">
        <v>54</v>
      </c>
      <c r="F31" s="5" t="s">
        <v>17</v>
      </c>
      <c r="G31" s="6">
        <v>8000</v>
      </c>
      <c r="H31" s="5" t="s">
        <v>17</v>
      </c>
      <c r="I31" s="5" t="s">
        <v>17</v>
      </c>
      <c r="J31" s="5" t="s">
        <v>17</v>
      </c>
      <c r="K31" s="5" t="s">
        <v>17</v>
      </c>
      <c r="L31" s="5" t="s">
        <v>17</v>
      </c>
      <c r="M31" s="5" t="s">
        <v>17</v>
      </c>
      <c r="N31" s="5" t="s">
        <v>17</v>
      </c>
      <c r="O31" s="5" t="s">
        <v>17</v>
      </c>
      <c r="P31" s="6">
        <f t="shared" si="5"/>
        <v>8000</v>
      </c>
      <c r="Q31" s="6">
        <f t="shared" si="6"/>
        <v>400</v>
      </c>
      <c r="R31" s="6">
        <f t="shared" si="7"/>
        <v>7600</v>
      </c>
    </row>
    <row r="32" spans="2:20" ht="38.1" customHeight="1" x14ac:dyDescent="0.25">
      <c r="B32" s="26">
        <f t="shared" si="3"/>
        <v>22</v>
      </c>
      <c r="C32" s="23" t="s">
        <v>92</v>
      </c>
      <c r="D32" s="5" t="s">
        <v>21</v>
      </c>
      <c r="E32" s="5" t="s">
        <v>68</v>
      </c>
      <c r="F32" s="5" t="s">
        <v>17</v>
      </c>
      <c r="G32" s="6">
        <v>10000</v>
      </c>
      <c r="H32" s="5" t="s">
        <v>17</v>
      </c>
      <c r="I32" s="5" t="s">
        <v>17</v>
      </c>
      <c r="J32" s="5" t="s">
        <v>17</v>
      </c>
      <c r="K32" s="5" t="s">
        <v>17</v>
      </c>
      <c r="L32" s="5" t="s">
        <v>17</v>
      </c>
      <c r="M32" s="5" t="s">
        <v>17</v>
      </c>
      <c r="N32" s="5" t="s">
        <v>17</v>
      </c>
      <c r="O32" s="5" t="s">
        <v>17</v>
      </c>
      <c r="P32" s="6">
        <f t="shared" ref="P32:P50" si="8">G32</f>
        <v>10000</v>
      </c>
      <c r="Q32" s="6">
        <f t="shared" ref="Q32:Q50" si="9">P32*0.05</f>
        <v>500</v>
      </c>
      <c r="R32" s="6">
        <f t="shared" ref="R32:R50" si="10">P32-Q32</f>
        <v>9500</v>
      </c>
    </row>
    <row r="33" spans="2:18" ht="38.1" customHeight="1" x14ac:dyDescent="0.25">
      <c r="B33" s="26">
        <f t="shared" si="3"/>
        <v>23</v>
      </c>
      <c r="C33" s="23" t="s">
        <v>93</v>
      </c>
      <c r="D33" s="5" t="s">
        <v>18</v>
      </c>
      <c r="E33" s="5" t="s">
        <v>98</v>
      </c>
      <c r="F33" s="5" t="s">
        <v>17</v>
      </c>
      <c r="G33" s="6">
        <v>13000</v>
      </c>
      <c r="H33" s="5" t="s">
        <v>17</v>
      </c>
      <c r="I33" s="5" t="s">
        <v>17</v>
      </c>
      <c r="J33" s="5" t="s">
        <v>17</v>
      </c>
      <c r="K33" s="5" t="s">
        <v>17</v>
      </c>
      <c r="L33" s="5" t="s">
        <v>17</v>
      </c>
      <c r="M33" s="5" t="s">
        <v>17</v>
      </c>
      <c r="N33" s="5" t="s">
        <v>17</v>
      </c>
      <c r="O33" s="5" t="s">
        <v>17</v>
      </c>
      <c r="P33" s="6">
        <f t="shared" si="8"/>
        <v>13000</v>
      </c>
      <c r="Q33" s="6">
        <f t="shared" si="9"/>
        <v>650</v>
      </c>
      <c r="R33" s="6">
        <f t="shared" si="10"/>
        <v>12350</v>
      </c>
    </row>
    <row r="34" spans="2:18" ht="38.1" customHeight="1" x14ac:dyDescent="0.25">
      <c r="B34" s="26">
        <f t="shared" si="3"/>
        <v>24</v>
      </c>
      <c r="C34" s="23" t="s">
        <v>94</v>
      </c>
      <c r="D34" s="5" t="s">
        <v>21</v>
      </c>
      <c r="E34" s="5" t="s">
        <v>110</v>
      </c>
      <c r="F34" s="5" t="s">
        <v>17</v>
      </c>
      <c r="G34" s="6">
        <v>8000</v>
      </c>
      <c r="H34" s="5" t="s">
        <v>17</v>
      </c>
      <c r="I34" s="5" t="s">
        <v>17</v>
      </c>
      <c r="J34" s="5" t="s">
        <v>17</v>
      </c>
      <c r="K34" s="5" t="s">
        <v>17</v>
      </c>
      <c r="L34" s="5" t="s">
        <v>17</v>
      </c>
      <c r="M34" s="5" t="s">
        <v>17</v>
      </c>
      <c r="N34" s="5" t="s">
        <v>17</v>
      </c>
      <c r="O34" s="5" t="s">
        <v>17</v>
      </c>
      <c r="P34" s="6">
        <f t="shared" si="8"/>
        <v>8000</v>
      </c>
      <c r="Q34" s="6">
        <f t="shared" si="9"/>
        <v>400</v>
      </c>
      <c r="R34" s="6">
        <f t="shared" si="10"/>
        <v>7600</v>
      </c>
    </row>
    <row r="35" spans="2:18" ht="38.1" customHeight="1" x14ac:dyDescent="0.25">
      <c r="B35" s="26">
        <f t="shared" si="3"/>
        <v>25</v>
      </c>
      <c r="C35" s="23" t="s">
        <v>95</v>
      </c>
      <c r="D35" s="5" t="s">
        <v>18</v>
      </c>
      <c r="E35" s="5" t="s">
        <v>99</v>
      </c>
      <c r="F35" s="5" t="s">
        <v>17</v>
      </c>
      <c r="G35" s="6">
        <v>13000</v>
      </c>
      <c r="H35" s="5" t="s">
        <v>17</v>
      </c>
      <c r="I35" s="5" t="s">
        <v>17</v>
      </c>
      <c r="J35" s="5" t="s">
        <v>17</v>
      </c>
      <c r="K35" s="5" t="s">
        <v>17</v>
      </c>
      <c r="L35" s="5" t="s">
        <v>17</v>
      </c>
      <c r="M35" s="5" t="s">
        <v>17</v>
      </c>
      <c r="N35" s="5" t="s">
        <v>17</v>
      </c>
      <c r="O35" s="5" t="s">
        <v>17</v>
      </c>
      <c r="P35" s="6">
        <f t="shared" si="8"/>
        <v>13000</v>
      </c>
      <c r="Q35" s="6">
        <f t="shared" si="9"/>
        <v>650</v>
      </c>
      <c r="R35" s="6">
        <f t="shared" si="10"/>
        <v>12350</v>
      </c>
    </row>
    <row r="36" spans="2:18" ht="38.1" customHeight="1" x14ac:dyDescent="0.25">
      <c r="B36" s="26">
        <f t="shared" si="3"/>
        <v>26</v>
      </c>
      <c r="C36" s="23" t="s">
        <v>96</v>
      </c>
      <c r="D36" s="5" t="s">
        <v>18</v>
      </c>
      <c r="E36" s="5" t="s">
        <v>99</v>
      </c>
      <c r="F36" s="5" t="s">
        <v>17</v>
      </c>
      <c r="G36" s="6">
        <v>14000</v>
      </c>
      <c r="H36" s="5" t="s">
        <v>17</v>
      </c>
      <c r="I36" s="5" t="s">
        <v>17</v>
      </c>
      <c r="J36" s="5" t="s">
        <v>17</v>
      </c>
      <c r="K36" s="5" t="s">
        <v>17</v>
      </c>
      <c r="L36" s="5" t="s">
        <v>17</v>
      </c>
      <c r="M36" s="5" t="s">
        <v>17</v>
      </c>
      <c r="N36" s="5" t="s">
        <v>17</v>
      </c>
      <c r="O36" s="5" t="s">
        <v>17</v>
      </c>
      <c r="P36" s="6">
        <f t="shared" si="8"/>
        <v>14000</v>
      </c>
      <c r="Q36" s="6">
        <f t="shared" si="9"/>
        <v>700</v>
      </c>
      <c r="R36" s="6">
        <f t="shared" si="10"/>
        <v>13300</v>
      </c>
    </row>
    <row r="37" spans="2:18" ht="38.1" customHeight="1" x14ac:dyDescent="0.25">
      <c r="B37" s="26">
        <f t="shared" si="3"/>
        <v>27</v>
      </c>
      <c r="C37" s="23" t="s">
        <v>97</v>
      </c>
      <c r="D37" s="30" t="s">
        <v>21</v>
      </c>
      <c r="E37" s="5" t="s">
        <v>71</v>
      </c>
      <c r="F37" s="5" t="s">
        <v>17</v>
      </c>
      <c r="G37" s="6">
        <v>8000</v>
      </c>
      <c r="H37" s="5" t="s">
        <v>17</v>
      </c>
      <c r="I37" s="5" t="s">
        <v>17</v>
      </c>
      <c r="J37" s="5" t="s">
        <v>17</v>
      </c>
      <c r="K37" s="5" t="s">
        <v>17</v>
      </c>
      <c r="L37" s="5" t="s">
        <v>17</v>
      </c>
      <c r="M37" s="5" t="s">
        <v>17</v>
      </c>
      <c r="N37" s="5" t="s">
        <v>17</v>
      </c>
      <c r="O37" s="5" t="s">
        <v>17</v>
      </c>
      <c r="P37" s="6">
        <f t="shared" si="8"/>
        <v>8000</v>
      </c>
      <c r="Q37" s="6">
        <f t="shared" si="9"/>
        <v>400</v>
      </c>
      <c r="R37" s="6">
        <f t="shared" si="10"/>
        <v>7600</v>
      </c>
    </row>
    <row r="38" spans="2:18" ht="30" x14ac:dyDescent="0.25">
      <c r="B38" s="26">
        <f t="shared" si="3"/>
        <v>28</v>
      </c>
      <c r="C38" s="23" t="s">
        <v>100</v>
      </c>
      <c r="D38" s="5" t="s">
        <v>21</v>
      </c>
      <c r="E38" s="5" t="s">
        <v>111</v>
      </c>
      <c r="F38" s="5" t="s">
        <v>17</v>
      </c>
      <c r="G38" s="6">
        <v>6000</v>
      </c>
      <c r="H38" s="5" t="s">
        <v>17</v>
      </c>
      <c r="I38" s="5" t="s">
        <v>17</v>
      </c>
      <c r="J38" s="5" t="s">
        <v>17</v>
      </c>
      <c r="K38" s="5" t="s">
        <v>17</v>
      </c>
      <c r="L38" s="5" t="s">
        <v>17</v>
      </c>
      <c r="M38" s="5" t="s">
        <v>17</v>
      </c>
      <c r="N38" s="5" t="s">
        <v>17</v>
      </c>
      <c r="O38" s="5" t="s">
        <v>17</v>
      </c>
      <c r="P38" s="6">
        <f t="shared" si="8"/>
        <v>6000</v>
      </c>
      <c r="Q38" s="6">
        <f t="shared" si="9"/>
        <v>300</v>
      </c>
      <c r="R38" s="6">
        <f t="shared" si="10"/>
        <v>5700</v>
      </c>
    </row>
    <row r="39" spans="2:18" ht="30" x14ac:dyDescent="0.25">
      <c r="B39" s="26">
        <f t="shared" si="3"/>
        <v>29</v>
      </c>
      <c r="C39" s="23" t="s">
        <v>101</v>
      </c>
      <c r="D39" s="5" t="s">
        <v>21</v>
      </c>
      <c r="E39" s="5" t="s">
        <v>111</v>
      </c>
      <c r="F39" s="5" t="s">
        <v>17</v>
      </c>
      <c r="G39" s="6">
        <v>7000</v>
      </c>
      <c r="H39" s="5" t="s">
        <v>17</v>
      </c>
      <c r="I39" s="5" t="s">
        <v>17</v>
      </c>
      <c r="J39" s="5" t="s">
        <v>17</v>
      </c>
      <c r="K39" s="5" t="s">
        <v>17</v>
      </c>
      <c r="L39" s="5" t="s">
        <v>17</v>
      </c>
      <c r="M39" s="5" t="s">
        <v>17</v>
      </c>
      <c r="N39" s="5" t="s">
        <v>17</v>
      </c>
      <c r="O39" s="5" t="s">
        <v>17</v>
      </c>
      <c r="P39" s="6">
        <f t="shared" si="8"/>
        <v>7000</v>
      </c>
      <c r="Q39" s="6">
        <f t="shared" si="9"/>
        <v>350</v>
      </c>
      <c r="R39" s="6">
        <f t="shared" si="10"/>
        <v>6650</v>
      </c>
    </row>
    <row r="40" spans="2:18" ht="30" x14ac:dyDescent="0.25">
      <c r="B40" s="26">
        <f t="shared" si="3"/>
        <v>30</v>
      </c>
      <c r="C40" s="23" t="s">
        <v>102</v>
      </c>
      <c r="D40" s="5" t="s">
        <v>21</v>
      </c>
      <c r="E40" s="5" t="s">
        <v>112</v>
      </c>
      <c r="F40" s="5" t="s">
        <v>17</v>
      </c>
      <c r="G40" s="6">
        <v>8000</v>
      </c>
      <c r="H40" s="5" t="s">
        <v>17</v>
      </c>
      <c r="I40" s="5" t="s">
        <v>17</v>
      </c>
      <c r="J40" s="5" t="s">
        <v>17</v>
      </c>
      <c r="K40" s="5" t="s">
        <v>17</v>
      </c>
      <c r="L40" s="5" t="s">
        <v>17</v>
      </c>
      <c r="M40" s="5" t="s">
        <v>17</v>
      </c>
      <c r="N40" s="5" t="s">
        <v>17</v>
      </c>
      <c r="O40" s="5" t="s">
        <v>17</v>
      </c>
      <c r="P40" s="6">
        <f t="shared" si="8"/>
        <v>8000</v>
      </c>
      <c r="Q40" s="6">
        <f t="shared" si="9"/>
        <v>400</v>
      </c>
      <c r="R40" s="6">
        <f t="shared" si="10"/>
        <v>7600</v>
      </c>
    </row>
    <row r="41" spans="2:18" ht="30" x14ac:dyDescent="0.25">
      <c r="B41" s="26">
        <f t="shared" si="3"/>
        <v>31</v>
      </c>
      <c r="C41" s="23" t="s">
        <v>107</v>
      </c>
      <c r="D41" s="5" t="s">
        <v>21</v>
      </c>
      <c r="E41" s="5" t="s">
        <v>113</v>
      </c>
      <c r="F41" s="5" t="s">
        <v>17</v>
      </c>
      <c r="G41" s="6">
        <v>8000</v>
      </c>
      <c r="H41" s="5" t="s">
        <v>17</v>
      </c>
      <c r="I41" s="5" t="s">
        <v>17</v>
      </c>
      <c r="J41" s="5" t="s">
        <v>17</v>
      </c>
      <c r="K41" s="5" t="s">
        <v>17</v>
      </c>
      <c r="L41" s="5" t="s">
        <v>17</v>
      </c>
      <c r="M41" s="5" t="s">
        <v>17</v>
      </c>
      <c r="N41" s="5" t="s">
        <v>17</v>
      </c>
      <c r="O41" s="5" t="s">
        <v>17</v>
      </c>
      <c r="P41" s="6">
        <f t="shared" si="8"/>
        <v>8000</v>
      </c>
      <c r="Q41" s="6">
        <f t="shared" si="9"/>
        <v>400</v>
      </c>
      <c r="R41" s="6">
        <f t="shared" si="10"/>
        <v>7600</v>
      </c>
    </row>
    <row r="42" spans="2:18" ht="48" customHeight="1" x14ac:dyDescent="0.25">
      <c r="B42" s="26">
        <f t="shared" si="3"/>
        <v>32</v>
      </c>
      <c r="C42" s="23" t="s">
        <v>85</v>
      </c>
      <c r="D42" s="5" t="s">
        <v>18</v>
      </c>
      <c r="E42" s="5" t="s">
        <v>108</v>
      </c>
      <c r="F42" s="5" t="s">
        <v>17</v>
      </c>
      <c r="G42" s="6">
        <v>10000</v>
      </c>
      <c r="H42" s="5" t="s">
        <v>17</v>
      </c>
      <c r="I42" s="5" t="s">
        <v>17</v>
      </c>
      <c r="J42" s="5" t="s">
        <v>17</v>
      </c>
      <c r="K42" s="5" t="s">
        <v>17</v>
      </c>
      <c r="L42" s="5" t="s">
        <v>17</v>
      </c>
      <c r="M42" s="5" t="s">
        <v>17</v>
      </c>
      <c r="N42" s="5" t="s">
        <v>17</v>
      </c>
      <c r="O42" s="5" t="s">
        <v>17</v>
      </c>
      <c r="P42" s="6">
        <f t="shared" si="8"/>
        <v>10000</v>
      </c>
      <c r="Q42" s="6">
        <f t="shared" si="9"/>
        <v>500</v>
      </c>
      <c r="R42" s="6">
        <f t="shared" si="10"/>
        <v>9500</v>
      </c>
    </row>
    <row r="43" spans="2:18" ht="48" customHeight="1" x14ac:dyDescent="0.25">
      <c r="B43" s="26">
        <f t="shared" si="3"/>
        <v>33</v>
      </c>
      <c r="C43" s="23" t="s">
        <v>88</v>
      </c>
      <c r="D43" s="5" t="s">
        <v>18</v>
      </c>
      <c r="E43" s="5" t="s">
        <v>109</v>
      </c>
      <c r="F43" s="5" t="s">
        <v>17</v>
      </c>
      <c r="G43" s="6">
        <v>12000</v>
      </c>
      <c r="H43" s="5" t="s">
        <v>17</v>
      </c>
      <c r="I43" s="5" t="s">
        <v>17</v>
      </c>
      <c r="J43" s="5" t="s">
        <v>17</v>
      </c>
      <c r="K43" s="5" t="s">
        <v>17</v>
      </c>
      <c r="L43" s="5" t="s">
        <v>17</v>
      </c>
      <c r="M43" s="5" t="s">
        <v>17</v>
      </c>
      <c r="N43" s="5" t="s">
        <v>17</v>
      </c>
      <c r="O43" s="5" t="s">
        <v>17</v>
      </c>
      <c r="P43" s="6">
        <f t="shared" si="8"/>
        <v>12000</v>
      </c>
      <c r="Q43" s="6">
        <f t="shared" si="9"/>
        <v>600</v>
      </c>
      <c r="R43" s="6">
        <f t="shared" si="10"/>
        <v>11400</v>
      </c>
    </row>
    <row r="44" spans="2:18" ht="48" customHeight="1" x14ac:dyDescent="0.25">
      <c r="B44" s="26">
        <f t="shared" si="3"/>
        <v>34</v>
      </c>
      <c r="C44" s="23" t="s">
        <v>89</v>
      </c>
      <c r="D44" s="5" t="s">
        <v>21</v>
      </c>
      <c r="E44" s="5" t="s">
        <v>52</v>
      </c>
      <c r="F44" s="5" t="s">
        <v>17</v>
      </c>
      <c r="G44" s="6">
        <v>7000</v>
      </c>
      <c r="H44" s="5" t="s">
        <v>17</v>
      </c>
      <c r="I44" s="5" t="s">
        <v>17</v>
      </c>
      <c r="J44" s="5" t="s">
        <v>17</v>
      </c>
      <c r="K44" s="5" t="s">
        <v>17</v>
      </c>
      <c r="L44" s="5" t="s">
        <v>17</v>
      </c>
      <c r="M44" s="5" t="s">
        <v>17</v>
      </c>
      <c r="N44" s="5" t="s">
        <v>17</v>
      </c>
      <c r="O44" s="5" t="s">
        <v>17</v>
      </c>
      <c r="P44" s="6">
        <f t="shared" si="8"/>
        <v>7000</v>
      </c>
      <c r="Q44" s="6">
        <f t="shared" si="9"/>
        <v>350</v>
      </c>
      <c r="R44" s="6">
        <f t="shared" si="10"/>
        <v>6650</v>
      </c>
    </row>
    <row r="45" spans="2:18" ht="48" customHeight="1" x14ac:dyDescent="0.25">
      <c r="B45" s="26">
        <f t="shared" si="3"/>
        <v>35</v>
      </c>
      <c r="C45" s="23" t="s">
        <v>114</v>
      </c>
      <c r="D45" s="5" t="s">
        <v>18</v>
      </c>
      <c r="E45" s="5" t="s">
        <v>98</v>
      </c>
      <c r="F45" s="5" t="s">
        <v>17</v>
      </c>
      <c r="G45" s="6">
        <v>13000</v>
      </c>
      <c r="H45" s="5" t="s">
        <v>17</v>
      </c>
      <c r="I45" s="5" t="s">
        <v>17</v>
      </c>
      <c r="J45" s="5" t="s">
        <v>17</v>
      </c>
      <c r="K45" s="5" t="s">
        <v>17</v>
      </c>
      <c r="L45" s="5" t="s">
        <v>17</v>
      </c>
      <c r="M45" s="5" t="s">
        <v>17</v>
      </c>
      <c r="N45" s="5" t="s">
        <v>17</v>
      </c>
      <c r="O45" s="5" t="s">
        <v>17</v>
      </c>
      <c r="P45" s="6">
        <f t="shared" si="8"/>
        <v>13000</v>
      </c>
      <c r="Q45" s="6">
        <f t="shared" si="9"/>
        <v>650</v>
      </c>
      <c r="R45" s="6">
        <f t="shared" si="10"/>
        <v>12350</v>
      </c>
    </row>
    <row r="46" spans="2:18" ht="48" customHeight="1" x14ac:dyDescent="0.25">
      <c r="B46" s="26">
        <f t="shared" si="3"/>
        <v>36</v>
      </c>
      <c r="C46" s="23" t="s">
        <v>87</v>
      </c>
      <c r="D46" s="5" t="s">
        <v>18</v>
      </c>
      <c r="E46" s="5" t="s">
        <v>54</v>
      </c>
      <c r="F46" s="5" t="s">
        <v>17</v>
      </c>
      <c r="G46" s="6">
        <v>13000</v>
      </c>
      <c r="H46" s="5" t="s">
        <v>17</v>
      </c>
      <c r="I46" s="5" t="s">
        <v>17</v>
      </c>
      <c r="J46" s="5" t="s">
        <v>17</v>
      </c>
      <c r="K46" s="5" t="s">
        <v>17</v>
      </c>
      <c r="L46" s="5" t="s">
        <v>17</v>
      </c>
      <c r="M46" s="5" t="s">
        <v>17</v>
      </c>
      <c r="N46" s="5" t="s">
        <v>17</v>
      </c>
      <c r="O46" s="5" t="s">
        <v>17</v>
      </c>
      <c r="P46" s="6">
        <f t="shared" si="8"/>
        <v>13000</v>
      </c>
      <c r="Q46" s="6">
        <f t="shared" si="9"/>
        <v>650</v>
      </c>
      <c r="R46" s="6">
        <f t="shared" si="10"/>
        <v>12350</v>
      </c>
    </row>
    <row r="47" spans="2:18" ht="48" customHeight="1" x14ac:dyDescent="0.25">
      <c r="B47" s="26">
        <f t="shared" si="3"/>
        <v>37</v>
      </c>
      <c r="C47" s="23" t="s">
        <v>80</v>
      </c>
      <c r="D47" s="5" t="s">
        <v>18</v>
      </c>
      <c r="E47" s="5" t="s">
        <v>54</v>
      </c>
      <c r="F47" s="5" t="s">
        <v>17</v>
      </c>
      <c r="G47" s="6">
        <v>16000</v>
      </c>
      <c r="H47" s="5" t="s">
        <v>17</v>
      </c>
      <c r="I47" s="5" t="s">
        <v>17</v>
      </c>
      <c r="J47" s="5" t="s">
        <v>17</v>
      </c>
      <c r="K47" s="5" t="s">
        <v>17</v>
      </c>
      <c r="L47" s="5" t="s">
        <v>17</v>
      </c>
      <c r="M47" s="5" t="s">
        <v>17</v>
      </c>
      <c r="N47" s="5" t="s">
        <v>17</v>
      </c>
      <c r="O47" s="5" t="s">
        <v>17</v>
      </c>
      <c r="P47" s="6">
        <f t="shared" si="8"/>
        <v>16000</v>
      </c>
      <c r="Q47" s="6">
        <f t="shared" si="9"/>
        <v>800</v>
      </c>
      <c r="R47" s="6">
        <f t="shared" si="10"/>
        <v>15200</v>
      </c>
    </row>
    <row r="48" spans="2:18" ht="48" customHeight="1" x14ac:dyDescent="0.25">
      <c r="B48" s="26">
        <f t="shared" si="3"/>
        <v>38</v>
      </c>
      <c r="C48" s="23" t="s">
        <v>118</v>
      </c>
      <c r="D48" s="5" t="s">
        <v>21</v>
      </c>
      <c r="E48" s="5" t="s">
        <v>119</v>
      </c>
      <c r="F48" s="5" t="s">
        <v>17</v>
      </c>
      <c r="G48" s="6">
        <v>9000</v>
      </c>
      <c r="H48" s="29" t="s">
        <v>17</v>
      </c>
      <c r="I48" s="5" t="s">
        <v>17</v>
      </c>
      <c r="J48" s="5" t="s">
        <v>17</v>
      </c>
      <c r="K48" s="5" t="s">
        <v>17</v>
      </c>
      <c r="L48" s="5" t="s">
        <v>17</v>
      </c>
      <c r="M48" s="5" t="s">
        <v>17</v>
      </c>
      <c r="N48" s="5" t="s">
        <v>17</v>
      </c>
      <c r="O48" s="5" t="s">
        <v>17</v>
      </c>
      <c r="P48" s="6">
        <f t="shared" si="8"/>
        <v>9000</v>
      </c>
      <c r="Q48" s="6">
        <f t="shared" si="9"/>
        <v>450</v>
      </c>
      <c r="R48" s="6">
        <f t="shared" si="10"/>
        <v>8550</v>
      </c>
    </row>
    <row r="49" spans="2:18" ht="48" customHeight="1" x14ac:dyDescent="0.25">
      <c r="B49" s="26">
        <f t="shared" si="3"/>
        <v>39</v>
      </c>
      <c r="C49" s="23" t="s">
        <v>79</v>
      </c>
      <c r="D49" s="5" t="s">
        <v>18</v>
      </c>
      <c r="E49" s="5" t="s">
        <v>68</v>
      </c>
      <c r="F49" s="5" t="s">
        <v>17</v>
      </c>
      <c r="G49" s="6">
        <v>16000</v>
      </c>
      <c r="H49" s="29" t="s">
        <v>17</v>
      </c>
      <c r="I49" s="5" t="s">
        <v>17</v>
      </c>
      <c r="J49" s="5" t="s">
        <v>17</v>
      </c>
      <c r="K49" s="5" t="s">
        <v>17</v>
      </c>
      <c r="L49" s="5" t="s">
        <v>17</v>
      </c>
      <c r="M49" s="5" t="s">
        <v>17</v>
      </c>
      <c r="N49" s="5" t="s">
        <v>17</v>
      </c>
      <c r="O49" s="5" t="s">
        <v>17</v>
      </c>
      <c r="P49" s="6">
        <f t="shared" si="8"/>
        <v>16000</v>
      </c>
      <c r="Q49" s="6">
        <f t="shared" si="9"/>
        <v>800</v>
      </c>
      <c r="R49" s="6">
        <f t="shared" si="10"/>
        <v>15200</v>
      </c>
    </row>
    <row r="50" spans="2:18" ht="48" customHeight="1" x14ac:dyDescent="0.25">
      <c r="B50" s="26">
        <f t="shared" si="3"/>
        <v>40</v>
      </c>
      <c r="C50" s="23" t="s">
        <v>56</v>
      </c>
      <c r="D50" s="5" t="s">
        <v>18</v>
      </c>
      <c r="E50" s="5" t="s">
        <v>120</v>
      </c>
      <c r="F50" s="5" t="s">
        <v>17</v>
      </c>
      <c r="G50" s="6">
        <v>13000</v>
      </c>
      <c r="H50" s="29" t="s">
        <v>17</v>
      </c>
      <c r="I50" s="5" t="s">
        <v>17</v>
      </c>
      <c r="J50" s="5" t="s">
        <v>17</v>
      </c>
      <c r="K50" s="5" t="s">
        <v>17</v>
      </c>
      <c r="L50" s="5" t="s">
        <v>17</v>
      </c>
      <c r="M50" s="5" t="s">
        <v>17</v>
      </c>
      <c r="N50" s="5" t="s">
        <v>17</v>
      </c>
      <c r="O50" s="5" t="s">
        <v>17</v>
      </c>
      <c r="P50" s="6">
        <f t="shared" si="8"/>
        <v>13000</v>
      </c>
      <c r="Q50" s="6">
        <f t="shared" si="9"/>
        <v>650</v>
      </c>
      <c r="R50" s="6">
        <f t="shared" si="10"/>
        <v>12350</v>
      </c>
    </row>
    <row r="51" spans="2:18" ht="48" customHeight="1" x14ac:dyDescent="0.25">
      <c r="B51" s="26">
        <f>B50+1</f>
        <v>41</v>
      </c>
      <c r="C51" s="23" t="s">
        <v>125</v>
      </c>
      <c r="D51" s="5" t="s">
        <v>18</v>
      </c>
      <c r="E51" s="5" t="s">
        <v>54</v>
      </c>
      <c r="F51" s="5" t="s">
        <v>17</v>
      </c>
      <c r="G51" s="6">
        <v>13000</v>
      </c>
      <c r="H51" s="29" t="s">
        <v>17</v>
      </c>
      <c r="I51" s="5" t="s">
        <v>17</v>
      </c>
      <c r="J51" s="5" t="s">
        <v>17</v>
      </c>
      <c r="K51" s="5" t="s">
        <v>17</v>
      </c>
      <c r="L51" s="5" t="s">
        <v>17</v>
      </c>
      <c r="M51" s="5" t="s">
        <v>17</v>
      </c>
      <c r="N51" s="5" t="s">
        <v>17</v>
      </c>
      <c r="O51" s="5" t="s">
        <v>17</v>
      </c>
      <c r="P51" s="6">
        <f t="shared" ref="P51:P62" si="11">G51</f>
        <v>13000</v>
      </c>
      <c r="Q51" s="6">
        <f t="shared" ref="Q51:Q62" si="12">P51*0.05</f>
        <v>650</v>
      </c>
      <c r="R51" s="6">
        <f t="shared" ref="R51:R62" si="13">P51-Q51</f>
        <v>12350</v>
      </c>
    </row>
    <row r="52" spans="2:18" ht="48" customHeight="1" x14ac:dyDescent="0.25">
      <c r="B52" s="26">
        <f t="shared" ref="B52:B62" si="14">B51+1</f>
        <v>42</v>
      </c>
      <c r="C52" s="23" t="s">
        <v>126</v>
      </c>
      <c r="D52" s="5" t="s">
        <v>138</v>
      </c>
      <c r="E52" s="5" t="s">
        <v>54</v>
      </c>
      <c r="F52" s="5" t="s">
        <v>17</v>
      </c>
      <c r="G52" s="6">
        <v>13000</v>
      </c>
      <c r="H52" s="29" t="s">
        <v>17</v>
      </c>
      <c r="I52" s="5" t="s">
        <v>17</v>
      </c>
      <c r="J52" s="5" t="s">
        <v>17</v>
      </c>
      <c r="K52" s="5" t="s">
        <v>17</v>
      </c>
      <c r="L52" s="5" t="s">
        <v>17</v>
      </c>
      <c r="M52" s="5" t="s">
        <v>17</v>
      </c>
      <c r="N52" s="5" t="s">
        <v>17</v>
      </c>
      <c r="O52" s="5" t="s">
        <v>17</v>
      </c>
      <c r="P52" s="6">
        <f t="shared" si="11"/>
        <v>13000</v>
      </c>
      <c r="Q52" s="6">
        <f t="shared" si="12"/>
        <v>650</v>
      </c>
      <c r="R52" s="6">
        <f t="shared" si="13"/>
        <v>12350</v>
      </c>
    </row>
    <row r="53" spans="2:18" ht="48" customHeight="1" x14ac:dyDescent="0.25">
      <c r="B53" s="26">
        <f t="shared" si="14"/>
        <v>43</v>
      </c>
      <c r="C53" s="23" t="s">
        <v>127</v>
      </c>
      <c r="D53" s="5" t="s">
        <v>21</v>
      </c>
      <c r="E53" s="5" t="s">
        <v>139</v>
      </c>
      <c r="F53" s="5" t="s">
        <v>17</v>
      </c>
      <c r="G53" s="6">
        <v>8000</v>
      </c>
      <c r="H53" s="29" t="s">
        <v>17</v>
      </c>
      <c r="I53" s="5" t="s">
        <v>17</v>
      </c>
      <c r="J53" s="5" t="s">
        <v>17</v>
      </c>
      <c r="K53" s="5" t="s">
        <v>17</v>
      </c>
      <c r="L53" s="5" t="s">
        <v>17</v>
      </c>
      <c r="M53" s="5" t="s">
        <v>17</v>
      </c>
      <c r="N53" s="5" t="s">
        <v>17</v>
      </c>
      <c r="O53" s="5" t="s">
        <v>17</v>
      </c>
      <c r="P53" s="6">
        <f t="shared" si="11"/>
        <v>8000</v>
      </c>
      <c r="Q53" s="6">
        <f t="shared" si="12"/>
        <v>400</v>
      </c>
      <c r="R53" s="6">
        <f t="shared" si="13"/>
        <v>7600</v>
      </c>
    </row>
    <row r="54" spans="2:18" ht="48" customHeight="1" x14ac:dyDescent="0.25">
      <c r="B54" s="26">
        <f t="shared" si="14"/>
        <v>44</v>
      </c>
      <c r="C54" s="23" t="s">
        <v>128</v>
      </c>
      <c r="D54" s="5" t="s">
        <v>21</v>
      </c>
      <c r="E54" s="5" t="s">
        <v>54</v>
      </c>
      <c r="F54" s="5" t="s">
        <v>17</v>
      </c>
      <c r="G54" s="6">
        <v>8000</v>
      </c>
      <c r="H54" s="29" t="s">
        <v>17</v>
      </c>
      <c r="I54" s="5" t="s">
        <v>17</v>
      </c>
      <c r="J54" s="5" t="s">
        <v>17</v>
      </c>
      <c r="K54" s="5" t="s">
        <v>17</v>
      </c>
      <c r="L54" s="5" t="s">
        <v>17</v>
      </c>
      <c r="M54" s="5" t="s">
        <v>17</v>
      </c>
      <c r="N54" s="5" t="s">
        <v>17</v>
      </c>
      <c r="O54" s="5" t="s">
        <v>17</v>
      </c>
      <c r="P54" s="6">
        <f t="shared" si="11"/>
        <v>8000</v>
      </c>
      <c r="Q54" s="6">
        <f t="shared" si="12"/>
        <v>400</v>
      </c>
      <c r="R54" s="6">
        <f t="shared" si="13"/>
        <v>7600</v>
      </c>
    </row>
    <row r="55" spans="2:18" ht="48" customHeight="1" x14ac:dyDescent="0.25">
      <c r="B55" s="26">
        <f t="shared" si="14"/>
        <v>45</v>
      </c>
      <c r="C55" s="23" t="s">
        <v>129</v>
      </c>
      <c r="D55" s="5" t="s">
        <v>18</v>
      </c>
      <c r="E55" s="5" t="s">
        <v>99</v>
      </c>
      <c r="F55" s="5" t="s">
        <v>17</v>
      </c>
      <c r="G55" s="6">
        <v>16000</v>
      </c>
      <c r="H55" s="29" t="s">
        <v>17</v>
      </c>
      <c r="I55" s="5" t="s">
        <v>17</v>
      </c>
      <c r="J55" s="5" t="s">
        <v>17</v>
      </c>
      <c r="K55" s="5" t="s">
        <v>17</v>
      </c>
      <c r="L55" s="5" t="s">
        <v>17</v>
      </c>
      <c r="M55" s="5" t="s">
        <v>17</v>
      </c>
      <c r="N55" s="5" t="s">
        <v>17</v>
      </c>
      <c r="O55" s="5" t="s">
        <v>17</v>
      </c>
      <c r="P55" s="6">
        <f t="shared" si="11"/>
        <v>16000</v>
      </c>
      <c r="Q55" s="6">
        <f t="shared" si="12"/>
        <v>800</v>
      </c>
      <c r="R55" s="6">
        <f t="shared" si="13"/>
        <v>15200</v>
      </c>
    </row>
    <row r="56" spans="2:18" ht="48" customHeight="1" x14ac:dyDescent="0.25">
      <c r="B56" s="26">
        <f t="shared" si="14"/>
        <v>46</v>
      </c>
      <c r="C56" s="23" t="s">
        <v>130</v>
      </c>
      <c r="D56" s="5" t="s">
        <v>21</v>
      </c>
      <c r="E56" s="5" t="s">
        <v>140</v>
      </c>
      <c r="F56" s="5" t="s">
        <v>17</v>
      </c>
      <c r="G56" s="6">
        <v>6000</v>
      </c>
      <c r="H56" s="29" t="s">
        <v>17</v>
      </c>
      <c r="I56" s="5" t="s">
        <v>17</v>
      </c>
      <c r="J56" s="5" t="s">
        <v>17</v>
      </c>
      <c r="K56" s="5" t="s">
        <v>17</v>
      </c>
      <c r="L56" s="5" t="s">
        <v>17</v>
      </c>
      <c r="M56" s="5" t="s">
        <v>17</v>
      </c>
      <c r="N56" s="5" t="s">
        <v>17</v>
      </c>
      <c r="O56" s="5" t="s">
        <v>17</v>
      </c>
      <c r="P56" s="6">
        <f t="shared" si="11"/>
        <v>6000</v>
      </c>
      <c r="Q56" s="6">
        <f t="shared" si="12"/>
        <v>300</v>
      </c>
      <c r="R56" s="6">
        <f t="shared" si="13"/>
        <v>5700</v>
      </c>
    </row>
    <row r="57" spans="2:18" ht="48" customHeight="1" x14ac:dyDescent="0.25">
      <c r="B57" s="26">
        <f t="shared" si="14"/>
        <v>47</v>
      </c>
      <c r="C57" s="23" t="s">
        <v>131</v>
      </c>
      <c r="D57" s="5" t="s">
        <v>18</v>
      </c>
      <c r="E57" s="5" t="s">
        <v>137</v>
      </c>
      <c r="F57" s="5" t="s">
        <v>17</v>
      </c>
      <c r="G57" s="6">
        <v>12000</v>
      </c>
      <c r="H57" s="29" t="s">
        <v>17</v>
      </c>
      <c r="I57" s="5" t="s">
        <v>17</v>
      </c>
      <c r="J57" s="5" t="s">
        <v>17</v>
      </c>
      <c r="K57" s="5" t="s">
        <v>17</v>
      </c>
      <c r="L57" s="5" t="s">
        <v>17</v>
      </c>
      <c r="M57" s="5" t="s">
        <v>17</v>
      </c>
      <c r="N57" s="5" t="s">
        <v>17</v>
      </c>
      <c r="O57" s="5" t="s">
        <v>17</v>
      </c>
      <c r="P57" s="6">
        <f t="shared" si="11"/>
        <v>12000</v>
      </c>
      <c r="Q57" s="6">
        <f t="shared" si="12"/>
        <v>600</v>
      </c>
      <c r="R57" s="6">
        <f t="shared" si="13"/>
        <v>11400</v>
      </c>
    </row>
    <row r="58" spans="2:18" ht="48" customHeight="1" x14ac:dyDescent="0.25">
      <c r="B58" s="26">
        <f t="shared" si="14"/>
        <v>48</v>
      </c>
      <c r="C58" s="23" t="s">
        <v>132</v>
      </c>
      <c r="D58" s="5" t="s">
        <v>18</v>
      </c>
      <c r="E58" s="5" t="s">
        <v>142</v>
      </c>
      <c r="F58" s="5" t="s">
        <v>17</v>
      </c>
      <c r="G58" s="6">
        <v>13000</v>
      </c>
      <c r="H58" s="29" t="s">
        <v>17</v>
      </c>
      <c r="I58" s="5" t="s">
        <v>17</v>
      </c>
      <c r="J58" s="5" t="s">
        <v>17</v>
      </c>
      <c r="K58" s="5" t="s">
        <v>17</v>
      </c>
      <c r="L58" s="5" t="s">
        <v>17</v>
      </c>
      <c r="M58" s="5" t="s">
        <v>17</v>
      </c>
      <c r="N58" s="5" t="s">
        <v>17</v>
      </c>
      <c r="O58" s="5" t="s">
        <v>17</v>
      </c>
      <c r="P58" s="6">
        <f t="shared" si="11"/>
        <v>13000</v>
      </c>
      <c r="Q58" s="6">
        <f t="shared" si="12"/>
        <v>650</v>
      </c>
      <c r="R58" s="6">
        <f t="shared" si="13"/>
        <v>12350</v>
      </c>
    </row>
    <row r="59" spans="2:18" ht="48" customHeight="1" x14ac:dyDescent="0.25">
      <c r="B59" s="26">
        <f t="shared" si="14"/>
        <v>49</v>
      </c>
      <c r="C59" s="23" t="s">
        <v>133</v>
      </c>
      <c r="D59" s="5" t="s">
        <v>143</v>
      </c>
      <c r="E59" s="5" t="s">
        <v>144</v>
      </c>
      <c r="F59" s="5" t="s">
        <v>17</v>
      </c>
      <c r="G59" s="6">
        <v>16000</v>
      </c>
      <c r="H59" s="29" t="s">
        <v>17</v>
      </c>
      <c r="I59" s="5" t="s">
        <v>17</v>
      </c>
      <c r="J59" s="5" t="s">
        <v>17</v>
      </c>
      <c r="K59" s="5" t="s">
        <v>17</v>
      </c>
      <c r="L59" s="5" t="s">
        <v>17</v>
      </c>
      <c r="M59" s="5" t="s">
        <v>17</v>
      </c>
      <c r="N59" s="5" t="s">
        <v>17</v>
      </c>
      <c r="O59" s="5" t="s">
        <v>17</v>
      </c>
      <c r="P59" s="6">
        <f t="shared" si="11"/>
        <v>16000</v>
      </c>
      <c r="Q59" s="6">
        <f t="shared" si="12"/>
        <v>800</v>
      </c>
      <c r="R59" s="6">
        <f t="shared" si="13"/>
        <v>15200</v>
      </c>
    </row>
    <row r="60" spans="2:18" ht="48" customHeight="1" x14ac:dyDescent="0.25">
      <c r="B60" s="26">
        <f t="shared" si="14"/>
        <v>50</v>
      </c>
      <c r="C60" s="23" t="s">
        <v>134</v>
      </c>
      <c r="D60" s="5" t="s">
        <v>141</v>
      </c>
      <c r="E60" s="5" t="s">
        <v>145</v>
      </c>
      <c r="F60" s="5" t="s">
        <v>17</v>
      </c>
      <c r="G60" s="6">
        <v>8000</v>
      </c>
      <c r="H60" s="29" t="s">
        <v>17</v>
      </c>
      <c r="I60" s="5" t="s">
        <v>17</v>
      </c>
      <c r="J60" s="5" t="s">
        <v>17</v>
      </c>
      <c r="K60" s="5" t="s">
        <v>17</v>
      </c>
      <c r="L60" s="5" t="s">
        <v>17</v>
      </c>
      <c r="M60" s="5" t="s">
        <v>17</v>
      </c>
      <c r="N60" s="5" t="s">
        <v>17</v>
      </c>
      <c r="O60" s="5" t="s">
        <v>17</v>
      </c>
      <c r="P60" s="6">
        <f t="shared" si="11"/>
        <v>8000</v>
      </c>
      <c r="Q60" s="6">
        <f t="shared" si="12"/>
        <v>400</v>
      </c>
      <c r="R60" s="6">
        <f t="shared" si="13"/>
        <v>7600</v>
      </c>
    </row>
    <row r="61" spans="2:18" ht="48" customHeight="1" x14ac:dyDescent="0.25">
      <c r="B61" s="26">
        <f t="shared" si="14"/>
        <v>51</v>
      </c>
      <c r="C61" s="23" t="s">
        <v>135</v>
      </c>
      <c r="D61" s="5" t="s">
        <v>143</v>
      </c>
      <c r="E61" s="5" t="s">
        <v>51</v>
      </c>
      <c r="F61" s="5" t="s">
        <v>17</v>
      </c>
      <c r="G61" s="6">
        <v>13000</v>
      </c>
      <c r="H61" s="29" t="s">
        <v>17</v>
      </c>
      <c r="I61" s="5" t="s">
        <v>17</v>
      </c>
      <c r="J61" s="5" t="s">
        <v>17</v>
      </c>
      <c r="K61" s="5" t="s">
        <v>17</v>
      </c>
      <c r="L61" s="5" t="s">
        <v>17</v>
      </c>
      <c r="M61" s="5" t="s">
        <v>17</v>
      </c>
      <c r="N61" s="5" t="s">
        <v>17</v>
      </c>
      <c r="O61" s="5" t="s">
        <v>17</v>
      </c>
      <c r="P61" s="6">
        <f t="shared" si="11"/>
        <v>13000</v>
      </c>
      <c r="Q61" s="6">
        <f t="shared" si="12"/>
        <v>650</v>
      </c>
      <c r="R61" s="6">
        <f t="shared" si="13"/>
        <v>12350</v>
      </c>
    </row>
    <row r="62" spans="2:18" ht="48" customHeight="1" x14ac:dyDescent="0.25">
      <c r="B62" s="26">
        <f t="shared" si="14"/>
        <v>52</v>
      </c>
      <c r="C62" s="23" t="s">
        <v>136</v>
      </c>
      <c r="D62" s="5" t="s">
        <v>143</v>
      </c>
      <c r="E62" s="5" t="s">
        <v>137</v>
      </c>
      <c r="F62" s="5" t="s">
        <v>17</v>
      </c>
      <c r="G62" s="6">
        <v>16000</v>
      </c>
      <c r="H62" s="29" t="s">
        <v>17</v>
      </c>
      <c r="I62" s="5" t="s">
        <v>17</v>
      </c>
      <c r="J62" s="5" t="s">
        <v>17</v>
      </c>
      <c r="K62" s="5" t="s">
        <v>17</v>
      </c>
      <c r="L62" s="5" t="s">
        <v>17</v>
      </c>
      <c r="M62" s="5" t="s">
        <v>17</v>
      </c>
      <c r="N62" s="5" t="s">
        <v>17</v>
      </c>
      <c r="O62" s="5" t="s">
        <v>17</v>
      </c>
      <c r="P62" s="6">
        <f t="shared" si="11"/>
        <v>16000</v>
      </c>
      <c r="Q62" s="6">
        <f t="shared" si="12"/>
        <v>800</v>
      </c>
      <c r="R62" s="6">
        <f t="shared" si="13"/>
        <v>15200</v>
      </c>
    </row>
  </sheetData>
  <mergeCells count="6">
    <mergeCell ref="B6:R6"/>
    <mergeCell ref="B7:R7"/>
    <mergeCell ref="B8:R8"/>
    <mergeCell ref="B2:R3"/>
    <mergeCell ref="B4:R4"/>
    <mergeCell ref="B5:R5"/>
  </mergeCells>
  <conditionalFormatting sqref="B63:B1048576 B1:B9 B11">
    <cfRule type="duplicateValues" dxfId="26" priority="14"/>
  </conditionalFormatting>
  <conditionalFormatting sqref="C10">
    <cfRule type="duplicateValues" dxfId="25" priority="7"/>
    <cfRule type="duplicateValues" dxfId="24" priority="8"/>
    <cfRule type="duplicateValues" dxfId="23" priority="9"/>
  </conditionalFormatting>
  <conditionalFormatting sqref="C18">
    <cfRule type="duplicateValues" dxfId="22" priority="1119"/>
  </conditionalFormatting>
  <conditionalFormatting sqref="C19">
    <cfRule type="duplicateValues" dxfId="21" priority="1068"/>
  </conditionalFormatting>
  <conditionalFormatting sqref="C20">
    <cfRule type="duplicateValues" dxfId="20" priority="19"/>
    <cfRule type="duplicateValues" dxfId="19" priority="20"/>
    <cfRule type="duplicateValues" dxfId="18" priority="21"/>
    <cfRule type="duplicateValues" dxfId="17" priority="22"/>
    <cfRule type="duplicateValues" dxfId="16" priority="23"/>
  </conditionalFormatting>
  <conditionalFormatting sqref="C21:C23">
    <cfRule type="duplicateValues" dxfId="15" priority="1100"/>
  </conditionalFormatting>
  <conditionalFormatting sqref="C24">
    <cfRule type="duplicateValues" dxfId="14" priority="10"/>
    <cfRule type="duplicateValues" dxfId="13" priority="11"/>
  </conditionalFormatting>
  <conditionalFormatting sqref="C63:C1048576 C1:C9 C11:C20">
    <cfRule type="duplicateValues" dxfId="12" priority="51"/>
  </conditionalFormatting>
  <conditionalFormatting sqref="C63:C1048576 C1:C9 C11:C23">
    <cfRule type="duplicateValues" dxfId="11" priority="15"/>
  </conditionalFormatting>
  <conditionalFormatting sqref="C11:C20">
    <cfRule type="duplicateValues" dxfId="10" priority="1202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300" scale="43" fitToHeight="0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24"/>
  <sheetViews>
    <sheetView showGridLines="0" zoomScale="85" zoomScaleNormal="85" zoomScaleSheetLayoutView="70" workbookViewId="0">
      <selection activeCell="E20" sqref="E20"/>
    </sheetView>
  </sheetViews>
  <sheetFormatPr baseColWidth="10" defaultRowHeight="15" x14ac:dyDescent="0.25"/>
  <cols>
    <col min="1" max="1" width="6.42578125" customWidth="1"/>
    <col min="2" max="2" width="6.140625" customWidth="1"/>
    <col min="3" max="3" width="23" style="10" customWidth="1"/>
    <col min="4" max="4" width="16" customWidth="1"/>
    <col min="5" max="5" width="26.7109375" style="4" customWidth="1"/>
    <col min="6" max="6" width="8.140625" customWidth="1"/>
    <col min="7" max="7" width="13.85546875" customWidth="1"/>
    <col min="8" max="8" width="15.7109375" customWidth="1"/>
    <col min="9" max="9" width="13.140625" customWidth="1"/>
    <col min="10" max="10" width="11.28515625" customWidth="1"/>
    <col min="11" max="11" width="13.140625" customWidth="1"/>
    <col min="12" max="12" width="10" customWidth="1"/>
    <col min="13" max="13" width="13.28515625" bestFit="1" customWidth="1"/>
    <col min="14" max="14" width="9.28515625" bestFit="1" customWidth="1"/>
    <col min="15" max="15" width="14.140625" bestFit="1" customWidth="1"/>
    <col min="16" max="16" width="13.85546875" customWidth="1"/>
    <col min="17" max="17" width="11.140625" customWidth="1"/>
    <col min="18" max="18" width="13.7109375" customWidth="1"/>
    <col min="19" max="19" width="4" customWidth="1"/>
  </cols>
  <sheetData>
    <row r="1" spans="2:18" ht="58.5" customHeight="1" x14ac:dyDescent="0.25"/>
    <row r="2" spans="2:18" ht="26.25" customHeight="1" x14ac:dyDescent="0.25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2:18" ht="13.5" customHeigh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2:18" s="1" customFormat="1" ht="23.25" x14ac:dyDescent="0.25">
      <c r="B4" s="40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2:18" s="1" customFormat="1" ht="23.25" x14ac:dyDescent="0.35">
      <c r="B5" s="41" t="s">
        <v>2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2:18" s="1" customFormat="1" ht="36.75" customHeight="1" x14ac:dyDescent="0.25">
      <c r="B6" s="36" t="s">
        <v>3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2:18" ht="33" customHeight="1" x14ac:dyDescent="0.25">
      <c r="B7" s="37" t="s">
        <v>122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2:18" ht="33" customHeight="1" x14ac:dyDescent="0.25">
      <c r="B8" s="38" t="s">
        <v>4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2:18" s="20" customFormat="1" ht="51.75" customHeight="1" x14ac:dyDescent="0.2">
      <c r="B9" s="21" t="s">
        <v>5</v>
      </c>
      <c r="C9" s="21" t="s">
        <v>6</v>
      </c>
      <c r="D9" s="21" t="s">
        <v>7</v>
      </c>
      <c r="E9" s="21" t="s">
        <v>8</v>
      </c>
      <c r="F9" s="21" t="s">
        <v>23</v>
      </c>
      <c r="G9" s="21" t="s">
        <v>24</v>
      </c>
      <c r="H9" s="27" t="s">
        <v>22</v>
      </c>
      <c r="I9" s="27" t="s">
        <v>25</v>
      </c>
      <c r="J9" s="27" t="s">
        <v>9</v>
      </c>
      <c r="K9" s="27" t="s">
        <v>10</v>
      </c>
      <c r="L9" s="27" t="s">
        <v>11</v>
      </c>
      <c r="M9" s="27" t="s">
        <v>12</v>
      </c>
      <c r="N9" s="27" t="s">
        <v>26</v>
      </c>
      <c r="O9" s="27" t="s">
        <v>13</v>
      </c>
      <c r="P9" s="21" t="s">
        <v>14</v>
      </c>
      <c r="Q9" s="21" t="s">
        <v>15</v>
      </c>
      <c r="R9" s="21" t="s">
        <v>16</v>
      </c>
    </row>
    <row r="10" spans="2:18" s="4" customFormat="1" ht="38.1" customHeight="1" x14ac:dyDescent="0.25">
      <c r="B10" s="3">
        <v>1</v>
      </c>
      <c r="C10" s="12" t="s">
        <v>33</v>
      </c>
      <c r="D10" s="5" t="s">
        <v>21</v>
      </c>
      <c r="E10" s="5" t="s">
        <v>49</v>
      </c>
      <c r="F10" s="5" t="s">
        <v>17</v>
      </c>
      <c r="G10" s="6">
        <v>10000</v>
      </c>
      <c r="H10" s="5" t="s">
        <v>17</v>
      </c>
      <c r="I10" s="5" t="s">
        <v>17</v>
      </c>
      <c r="J10" s="5" t="s">
        <v>17</v>
      </c>
      <c r="K10" s="5" t="s">
        <v>17</v>
      </c>
      <c r="L10" s="5" t="s">
        <v>17</v>
      </c>
      <c r="M10" s="5" t="s">
        <v>17</v>
      </c>
      <c r="N10" s="5" t="s">
        <v>17</v>
      </c>
      <c r="O10" s="5" t="s">
        <v>17</v>
      </c>
      <c r="P10" s="6">
        <f t="shared" ref="P10:P24" si="0">G10</f>
        <v>10000</v>
      </c>
      <c r="Q10" s="6">
        <f t="shared" ref="Q10:Q16" si="1">P10*0.05</f>
        <v>500</v>
      </c>
      <c r="R10" s="6">
        <f t="shared" ref="R10:R24" si="2">P10-Q10</f>
        <v>9500</v>
      </c>
    </row>
    <row r="11" spans="2:18" s="4" customFormat="1" ht="38.1" customHeight="1" x14ac:dyDescent="0.25">
      <c r="B11" s="3">
        <f>B10+1</f>
        <v>2</v>
      </c>
      <c r="C11" s="14" t="s">
        <v>27</v>
      </c>
      <c r="D11" s="5" t="s">
        <v>21</v>
      </c>
      <c r="E11" s="5" t="s">
        <v>54</v>
      </c>
      <c r="F11" s="5" t="s">
        <v>17</v>
      </c>
      <c r="G11" s="6">
        <v>8000</v>
      </c>
      <c r="H11" s="5" t="s">
        <v>17</v>
      </c>
      <c r="I11" s="5" t="s">
        <v>17</v>
      </c>
      <c r="J11" s="5" t="s">
        <v>17</v>
      </c>
      <c r="K11" s="5" t="s">
        <v>17</v>
      </c>
      <c r="L11" s="5" t="s">
        <v>17</v>
      </c>
      <c r="M11" s="5" t="s">
        <v>17</v>
      </c>
      <c r="N11" s="5" t="s">
        <v>17</v>
      </c>
      <c r="O11" s="5" t="s">
        <v>17</v>
      </c>
      <c r="P11" s="6">
        <f t="shared" si="0"/>
        <v>8000</v>
      </c>
      <c r="Q11" s="6">
        <f t="shared" si="1"/>
        <v>400</v>
      </c>
      <c r="R11" s="6">
        <f t="shared" si="2"/>
        <v>7600</v>
      </c>
    </row>
    <row r="12" spans="2:18" s="4" customFormat="1" ht="38.1" customHeight="1" x14ac:dyDescent="0.25">
      <c r="B12" s="3">
        <f t="shared" ref="B12:B23" si="3">B11+1</f>
        <v>3</v>
      </c>
      <c r="C12" s="15" t="s">
        <v>57</v>
      </c>
      <c r="D12" s="5" t="s">
        <v>45</v>
      </c>
      <c r="E12" s="5" t="s">
        <v>42</v>
      </c>
      <c r="F12" s="5" t="s">
        <v>17</v>
      </c>
      <c r="G12" s="6">
        <v>8000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6">
        <f t="shared" si="0"/>
        <v>8000</v>
      </c>
      <c r="Q12" s="6">
        <f t="shared" si="1"/>
        <v>400</v>
      </c>
      <c r="R12" s="6">
        <f t="shared" si="2"/>
        <v>7600</v>
      </c>
    </row>
    <row r="13" spans="2:18" ht="41.25" customHeight="1" x14ac:dyDescent="0.25">
      <c r="B13" s="3">
        <f t="shared" si="3"/>
        <v>4</v>
      </c>
      <c r="C13" s="14" t="s">
        <v>62</v>
      </c>
      <c r="D13" s="5" t="s">
        <v>21</v>
      </c>
      <c r="E13" s="5" t="s">
        <v>52</v>
      </c>
      <c r="F13" s="5" t="s">
        <v>17</v>
      </c>
      <c r="G13" s="6">
        <v>9000</v>
      </c>
      <c r="H13" s="5" t="s">
        <v>17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6">
        <f>G13</f>
        <v>9000</v>
      </c>
      <c r="Q13" s="6">
        <f>P13*0.05</f>
        <v>450</v>
      </c>
      <c r="R13" s="6">
        <f>P13-Q13</f>
        <v>8550</v>
      </c>
    </row>
    <row r="14" spans="2:18" ht="38.1" customHeight="1" x14ac:dyDescent="0.25">
      <c r="B14" s="3">
        <f t="shared" si="3"/>
        <v>5</v>
      </c>
      <c r="C14" s="5" t="s">
        <v>59</v>
      </c>
      <c r="D14" s="5" t="s">
        <v>45</v>
      </c>
      <c r="E14" s="5" t="s">
        <v>42</v>
      </c>
      <c r="F14" s="5" t="s">
        <v>17</v>
      </c>
      <c r="G14" s="6">
        <v>8000</v>
      </c>
      <c r="H14" s="5" t="s">
        <v>17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6">
        <f t="shared" si="0"/>
        <v>8000</v>
      </c>
      <c r="Q14" s="6">
        <f t="shared" si="1"/>
        <v>400</v>
      </c>
      <c r="R14" s="6">
        <f t="shared" si="2"/>
        <v>7600</v>
      </c>
    </row>
    <row r="15" spans="2:18" ht="30" x14ac:dyDescent="0.25">
      <c r="B15" s="3">
        <f t="shared" si="3"/>
        <v>6</v>
      </c>
      <c r="C15" s="5" t="s">
        <v>31</v>
      </c>
      <c r="D15" s="5" t="s">
        <v>21</v>
      </c>
      <c r="E15" s="5" t="s">
        <v>42</v>
      </c>
      <c r="F15" s="5" t="s">
        <v>17</v>
      </c>
      <c r="G15" s="6">
        <v>8000</v>
      </c>
      <c r="H15" s="5" t="s">
        <v>17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6">
        <f t="shared" si="0"/>
        <v>8000</v>
      </c>
      <c r="Q15" s="6">
        <f t="shared" si="1"/>
        <v>400</v>
      </c>
      <c r="R15" s="6">
        <f t="shared" si="2"/>
        <v>7600</v>
      </c>
    </row>
    <row r="16" spans="2:18" ht="45" x14ac:dyDescent="0.25">
      <c r="B16" s="3">
        <f t="shared" si="3"/>
        <v>7</v>
      </c>
      <c r="C16" s="14" t="s">
        <v>64</v>
      </c>
      <c r="D16" s="5" t="s">
        <v>21</v>
      </c>
      <c r="E16" s="5" t="s">
        <v>42</v>
      </c>
      <c r="F16" s="5" t="s">
        <v>17</v>
      </c>
      <c r="G16" s="6">
        <v>7000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6">
        <f t="shared" si="0"/>
        <v>7000</v>
      </c>
      <c r="Q16" s="6">
        <f t="shared" si="1"/>
        <v>350</v>
      </c>
      <c r="R16" s="6">
        <f t="shared" si="2"/>
        <v>6650</v>
      </c>
    </row>
    <row r="17" spans="2:18" ht="30" x14ac:dyDescent="0.25">
      <c r="B17" s="3">
        <f t="shared" si="3"/>
        <v>8</v>
      </c>
      <c r="C17" s="14" t="s">
        <v>32</v>
      </c>
      <c r="D17" s="5" t="s">
        <v>21</v>
      </c>
      <c r="E17" s="5" t="s">
        <v>42</v>
      </c>
      <c r="F17" s="5" t="s">
        <v>17</v>
      </c>
      <c r="G17" s="6">
        <v>8000</v>
      </c>
      <c r="H17" s="5" t="s">
        <v>17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 t="shared" si="0"/>
        <v>8000</v>
      </c>
      <c r="Q17" s="6">
        <f>+P17/1.12*5%</f>
        <v>357.14285714285711</v>
      </c>
      <c r="R17" s="6">
        <f t="shared" si="2"/>
        <v>7642.8571428571431</v>
      </c>
    </row>
    <row r="18" spans="2:18" ht="45.75" customHeight="1" x14ac:dyDescent="0.25">
      <c r="B18" s="3">
        <f t="shared" si="3"/>
        <v>9</v>
      </c>
      <c r="C18" s="14" t="s">
        <v>65</v>
      </c>
      <c r="D18" s="5" t="s">
        <v>21</v>
      </c>
      <c r="E18" s="5" t="s">
        <v>72</v>
      </c>
      <c r="F18" s="5" t="s">
        <v>17</v>
      </c>
      <c r="G18" s="6">
        <v>8000</v>
      </c>
      <c r="H18" s="5" t="s">
        <v>17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 t="shared" si="0"/>
        <v>8000</v>
      </c>
      <c r="Q18" s="6">
        <f>P18*0.05</f>
        <v>400</v>
      </c>
      <c r="R18" s="6">
        <f t="shared" si="2"/>
        <v>7600</v>
      </c>
    </row>
    <row r="19" spans="2:18" ht="41.25" customHeight="1" x14ac:dyDescent="0.25">
      <c r="B19" s="3">
        <f t="shared" si="3"/>
        <v>10</v>
      </c>
      <c r="C19" s="5" t="s">
        <v>29</v>
      </c>
      <c r="D19" s="5" t="s">
        <v>45</v>
      </c>
      <c r="E19" s="5" t="s">
        <v>52</v>
      </c>
      <c r="F19" s="5" t="s">
        <v>17</v>
      </c>
      <c r="G19" s="6">
        <v>7000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17</v>
      </c>
      <c r="P19" s="6">
        <f t="shared" si="0"/>
        <v>7000</v>
      </c>
      <c r="Q19" s="6">
        <f t="shared" ref="Q19:Q24" si="4">P19*0.05</f>
        <v>350</v>
      </c>
      <c r="R19" s="6">
        <f t="shared" si="2"/>
        <v>6650</v>
      </c>
    </row>
    <row r="20" spans="2:18" ht="41.25" customHeight="1" x14ac:dyDescent="0.25">
      <c r="B20" s="3">
        <f t="shared" si="3"/>
        <v>11</v>
      </c>
      <c r="C20" s="14" t="s">
        <v>70</v>
      </c>
      <c r="D20" s="5" t="s">
        <v>21</v>
      </c>
      <c r="E20" s="5" t="s">
        <v>50</v>
      </c>
      <c r="F20" s="5" t="s">
        <v>17</v>
      </c>
      <c r="G20" s="6">
        <v>8000</v>
      </c>
      <c r="H20" s="5" t="s">
        <v>17</v>
      </c>
      <c r="I20" s="5" t="s">
        <v>17</v>
      </c>
      <c r="J20" s="5" t="s">
        <v>17</v>
      </c>
      <c r="K20" s="5" t="s">
        <v>17</v>
      </c>
      <c r="L20" s="5" t="s">
        <v>17</v>
      </c>
      <c r="M20" s="5" t="s">
        <v>17</v>
      </c>
      <c r="N20" s="5" t="s">
        <v>17</v>
      </c>
      <c r="O20" s="5" t="s">
        <v>17</v>
      </c>
      <c r="P20" s="6">
        <f t="shared" si="0"/>
        <v>8000</v>
      </c>
      <c r="Q20" s="6">
        <f t="shared" si="4"/>
        <v>400</v>
      </c>
      <c r="R20" s="6">
        <f t="shared" si="2"/>
        <v>7600</v>
      </c>
    </row>
    <row r="21" spans="2:18" ht="41.25" customHeight="1" x14ac:dyDescent="0.25">
      <c r="B21" s="3">
        <f t="shared" si="3"/>
        <v>12</v>
      </c>
      <c r="C21" s="14" t="s">
        <v>66</v>
      </c>
      <c r="D21" s="5" t="s">
        <v>21</v>
      </c>
      <c r="E21" s="5" t="s">
        <v>71</v>
      </c>
      <c r="F21" s="5" t="s">
        <v>17</v>
      </c>
      <c r="G21" s="6">
        <v>8000</v>
      </c>
      <c r="H21" s="5" t="s">
        <v>17</v>
      </c>
      <c r="I21" s="5" t="s">
        <v>17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6">
        <f t="shared" si="0"/>
        <v>8000</v>
      </c>
      <c r="Q21" s="6">
        <f t="shared" si="4"/>
        <v>400</v>
      </c>
      <c r="R21" s="6">
        <f t="shared" si="2"/>
        <v>7600</v>
      </c>
    </row>
    <row r="22" spans="2:18" ht="41.25" customHeight="1" x14ac:dyDescent="0.25">
      <c r="B22" s="3">
        <f t="shared" si="3"/>
        <v>13</v>
      </c>
      <c r="C22" s="5" t="s">
        <v>35</v>
      </c>
      <c r="D22" s="5" t="s">
        <v>21</v>
      </c>
      <c r="E22" s="5" t="s">
        <v>42</v>
      </c>
      <c r="F22" s="5" t="s">
        <v>17</v>
      </c>
      <c r="G22" s="6">
        <v>8000</v>
      </c>
      <c r="H22" s="5" t="s">
        <v>17</v>
      </c>
      <c r="I22" s="5" t="s">
        <v>17</v>
      </c>
      <c r="J22" s="5" t="s">
        <v>17</v>
      </c>
      <c r="K22" s="5" t="s">
        <v>17</v>
      </c>
      <c r="L22" s="5" t="s">
        <v>17</v>
      </c>
      <c r="M22" s="5" t="s">
        <v>17</v>
      </c>
      <c r="N22" s="5" t="s">
        <v>17</v>
      </c>
      <c r="O22" s="5" t="s">
        <v>17</v>
      </c>
      <c r="P22" s="6">
        <f t="shared" si="0"/>
        <v>8000</v>
      </c>
      <c r="Q22" s="6">
        <f t="shared" si="4"/>
        <v>400</v>
      </c>
      <c r="R22" s="6">
        <f t="shared" si="2"/>
        <v>7600</v>
      </c>
    </row>
    <row r="23" spans="2:18" ht="41.25" customHeight="1" x14ac:dyDescent="0.25">
      <c r="B23" s="3">
        <f t="shared" si="3"/>
        <v>14</v>
      </c>
      <c r="C23" s="5" t="s">
        <v>90</v>
      </c>
      <c r="D23" s="5" t="s">
        <v>18</v>
      </c>
      <c r="E23" s="5" t="s">
        <v>51</v>
      </c>
      <c r="F23" s="5" t="s">
        <v>17</v>
      </c>
      <c r="G23" s="6">
        <v>12000</v>
      </c>
      <c r="H23" s="5" t="s">
        <v>17</v>
      </c>
      <c r="I23" s="5" t="s">
        <v>17</v>
      </c>
      <c r="J23" s="5" t="s">
        <v>17</v>
      </c>
      <c r="K23" s="5" t="s">
        <v>17</v>
      </c>
      <c r="L23" s="5" t="s">
        <v>17</v>
      </c>
      <c r="M23" s="5" t="s">
        <v>17</v>
      </c>
      <c r="N23" s="5" t="s">
        <v>17</v>
      </c>
      <c r="O23" s="5" t="s">
        <v>17</v>
      </c>
      <c r="P23" s="6">
        <f t="shared" si="0"/>
        <v>12000</v>
      </c>
      <c r="Q23" s="6">
        <f t="shared" si="4"/>
        <v>600</v>
      </c>
      <c r="R23" s="6">
        <f t="shared" si="2"/>
        <v>11400</v>
      </c>
    </row>
    <row r="24" spans="2:18" ht="41.25" customHeight="1" x14ac:dyDescent="0.25">
      <c r="B24" s="3">
        <v>15</v>
      </c>
      <c r="C24" s="5" t="s">
        <v>91</v>
      </c>
      <c r="D24" s="5" t="s">
        <v>18</v>
      </c>
      <c r="E24" s="5" t="s">
        <v>51</v>
      </c>
      <c r="F24" s="5" t="s">
        <v>17</v>
      </c>
      <c r="G24" s="6">
        <v>16000</v>
      </c>
      <c r="H24" s="5" t="s">
        <v>17</v>
      </c>
      <c r="I24" s="5" t="s">
        <v>17</v>
      </c>
      <c r="J24" s="5" t="s">
        <v>17</v>
      </c>
      <c r="K24" s="5" t="s">
        <v>17</v>
      </c>
      <c r="L24" s="5" t="s">
        <v>17</v>
      </c>
      <c r="M24" s="5" t="s">
        <v>17</v>
      </c>
      <c r="N24" s="5" t="s">
        <v>17</v>
      </c>
      <c r="O24" s="5" t="s">
        <v>17</v>
      </c>
      <c r="P24" s="6">
        <f t="shared" si="0"/>
        <v>16000</v>
      </c>
      <c r="Q24" s="6">
        <f t="shared" si="4"/>
        <v>800</v>
      </c>
      <c r="R24" s="6">
        <f t="shared" si="2"/>
        <v>15200</v>
      </c>
    </row>
  </sheetData>
  <sortState xmlns:xlrd2="http://schemas.microsoft.com/office/spreadsheetml/2017/richdata2" ref="B10:R24">
    <sortCondition ref="B10:B24"/>
  </sortState>
  <mergeCells count="6">
    <mergeCell ref="B8:R8"/>
    <mergeCell ref="B2:R3"/>
    <mergeCell ref="B4:R4"/>
    <mergeCell ref="B5:R5"/>
    <mergeCell ref="B6:R6"/>
    <mergeCell ref="B7:R7"/>
  </mergeCells>
  <conditionalFormatting sqref="C10">
    <cfRule type="duplicateValues" dxfId="9" priority="17"/>
    <cfRule type="duplicateValues" dxfId="8" priority="18"/>
  </conditionalFormatting>
  <conditionalFormatting sqref="C11">
    <cfRule type="duplicateValues" dxfId="7" priority="1138"/>
  </conditionalFormatting>
  <conditionalFormatting sqref="C14 C12">
    <cfRule type="duplicateValues" dxfId="6" priority="1058"/>
  </conditionalFormatting>
  <conditionalFormatting sqref="C29:C1048576 C1:C8 C11">
    <cfRule type="duplicateValues" dxfId="5" priority="1059"/>
  </conditionalFormatting>
  <conditionalFormatting sqref="C29:C1048576 C1:C8 C11:C22">
    <cfRule type="duplicateValues" dxfId="4" priority="1055"/>
  </conditionalFormatting>
  <conditionalFormatting sqref="C29:C1048576">
    <cfRule type="duplicateValues" dxfId="3" priority="1061"/>
  </conditionalFormatting>
  <conditionalFormatting sqref="C29:C1048576 C1:C8 C10:C22">
    <cfRule type="duplicateValues" dxfId="2" priority="1159"/>
  </conditionalFormatting>
  <conditionalFormatting sqref="C15:C22 C13">
    <cfRule type="duplicateValues" dxfId="1" priority="1231"/>
  </conditionalFormatting>
  <conditionalFormatting sqref="C23:C24">
    <cfRule type="duplicateValues" dxfId="0" priority="1238"/>
  </conditionalFormatting>
  <printOptions horizontalCentered="1" verticalCentered="1"/>
  <pageMargins left="0.25" right="0.25" top="0.75" bottom="0.75" header="0.3" footer="0.3"/>
  <pageSetup paperSize="300" scale="43" fitToWidth="0" fitToHeight="0" orientation="portrait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10-4 (021)</vt:lpstr>
      <vt:lpstr>10-4 (22)</vt:lpstr>
      <vt:lpstr>10-4 (029)</vt:lpstr>
      <vt:lpstr>10-4 (Sub_18)</vt:lpstr>
      <vt:lpstr>'10-4 (021)'!Área_de_impresión</vt:lpstr>
      <vt:lpstr>'10-4 (029)'!Área_de_impresión</vt:lpstr>
      <vt:lpstr>'10-4 (22)'!Área_de_impresión</vt:lpstr>
      <vt:lpstr>'10-4 (Sub_18)'!Área_de_impresión</vt:lpstr>
      <vt:lpstr>'10-4 (029)'!Títulos_a_imprimir</vt:lpstr>
      <vt:lpstr>'10-4 (Sub_18)'!Títulos_a_imprimir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2025-03-05T18:06:41Z</cp:lastPrinted>
  <dcterms:created xsi:type="dcterms:W3CDTF">2019-10-02T21:20:13Z</dcterms:created>
  <dcterms:modified xsi:type="dcterms:W3CDTF">2025-03-05T18:14:09Z</dcterms:modified>
</cp:coreProperties>
</file>