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hernandez\Desktop\RRHH 2024 UDEVIPO\01. RRHH 2026\28. ACCESO A LA INFORMACION PUBLICA\09. SEPTIEMBRE 2026\"/>
    </mc:Choice>
  </mc:AlternateContent>
  <xr:revisionPtr revIDLastSave="0" documentId="8_{ED1BEB0E-B809-46A7-A217-B879F58C9A17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10-4 (021)" sheetId="3" r:id="rId1"/>
    <sheet name="10-4 (22)" sheetId="5" r:id="rId2"/>
    <sheet name="10-4 (029)" sheetId="1" r:id="rId3"/>
    <sheet name="10-4 (Sub_18)" sheetId="6" r:id="rId4"/>
  </sheets>
  <definedNames>
    <definedName name="_xlnm._FilterDatabase" localSheetId="3" hidden="1">'10-4 (Sub_18)'!$B$9:$R$9</definedName>
    <definedName name="_xlnm.Print_Area" localSheetId="0">'10-4 (021)'!$A$1:$Q$25</definedName>
    <definedName name="_xlnm.Print_Area" localSheetId="2">'10-4 (029)'!$A$1:$T$111</definedName>
    <definedName name="_xlnm.Print_Area" localSheetId="1">'10-4 (22)'!$B$1:$R$27</definedName>
    <definedName name="_xlnm.Print_Area" localSheetId="3">'10-4 (Sub_18)'!$A$1:$S$31</definedName>
    <definedName name="_xlnm.Print_Titles" localSheetId="2">'10-4 (029)'!$1:$10</definedName>
    <definedName name="_xlnm.Print_Titles" localSheetId="3">'10-4 (Sub_18)'!$1:$9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1" i="6" l="1"/>
  <c r="P20" i="6"/>
  <c r="Q20" i="6" s="1"/>
  <c r="R20" i="6" s="1"/>
  <c r="P19" i="6"/>
  <c r="Q19" i="6" s="1"/>
  <c r="P18" i="6"/>
  <c r="P17" i="6"/>
  <c r="Q17" i="6" s="1"/>
  <c r="R17" i="6" s="1"/>
  <c r="P16" i="6"/>
  <c r="P15" i="6"/>
  <c r="P14" i="6"/>
  <c r="P13" i="6"/>
  <c r="Q13" i="6" s="1"/>
  <c r="R13" i="6" s="1"/>
  <c r="P12" i="6"/>
  <c r="Q97" i="1"/>
  <c r="Q96" i="1"/>
  <c r="Q95" i="1"/>
  <c r="R95" i="1" s="1"/>
  <c r="Q94" i="1"/>
  <c r="R94" i="1" s="1"/>
  <c r="Q93" i="1"/>
  <c r="R93" i="1"/>
  <c r="S93" i="1"/>
  <c r="C84" i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12" i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Q92" i="1"/>
  <c r="R92" i="1" s="1"/>
  <c r="Q91" i="1"/>
  <c r="Q90" i="1"/>
  <c r="Q89" i="1"/>
  <c r="R89" i="1" s="1"/>
  <c r="Q88" i="1"/>
  <c r="Q87" i="1"/>
  <c r="Q86" i="1"/>
  <c r="Q85" i="1"/>
  <c r="Q84" i="1"/>
  <c r="Q83" i="1"/>
  <c r="Q82" i="1"/>
  <c r="Q81" i="1"/>
  <c r="Q80" i="1"/>
  <c r="Q79" i="1"/>
  <c r="R79" i="1" s="1"/>
  <c r="Q78" i="1"/>
  <c r="R78" i="1" s="1"/>
  <c r="Q77" i="1"/>
  <c r="Q76" i="1"/>
  <c r="Q75" i="1"/>
  <c r="R75" i="1" s="1"/>
  <c r="Q74" i="1"/>
  <c r="Q73" i="1"/>
  <c r="Q72" i="1"/>
  <c r="Q71" i="1"/>
  <c r="Q70" i="1"/>
  <c r="Q69" i="1"/>
  <c r="Q68" i="1"/>
  <c r="Q67" i="1"/>
  <c r="Q66" i="1"/>
  <c r="Q65" i="1"/>
  <c r="Q64" i="1"/>
  <c r="R64" i="1" s="1"/>
  <c r="Q63" i="1"/>
  <c r="R63" i="1" s="1"/>
  <c r="Q62" i="1"/>
  <c r="Q61" i="1"/>
  <c r="Q60" i="1"/>
  <c r="R60" i="1" s="1"/>
  <c r="Q59" i="1"/>
  <c r="Q58" i="1"/>
  <c r="Q57" i="1"/>
  <c r="Q56" i="1"/>
  <c r="R56" i="1" s="1"/>
  <c r="Q55" i="1"/>
  <c r="Q54" i="1"/>
  <c r="Q53" i="1"/>
  <c r="R53" i="1" s="1"/>
  <c r="Q52" i="1"/>
  <c r="Q51" i="1"/>
  <c r="Q50" i="1"/>
  <c r="R50" i="1" s="1"/>
  <c r="Q49" i="1"/>
  <c r="Q48" i="1"/>
  <c r="Q47" i="1"/>
  <c r="Q46" i="1"/>
  <c r="R46" i="1" s="1"/>
  <c r="Q45" i="1"/>
  <c r="O17" i="3"/>
  <c r="Q17" i="3" s="1"/>
  <c r="Q16" i="6" l="1"/>
  <c r="R16" i="6" s="1"/>
  <c r="R19" i="6"/>
  <c r="Q21" i="6"/>
  <c r="R21" i="6" s="1"/>
  <c r="Q14" i="6"/>
  <c r="R14" i="6" s="1"/>
  <c r="Q18" i="6"/>
  <c r="R18" i="6" s="1"/>
  <c r="Q15" i="6"/>
  <c r="R15" i="6" s="1"/>
  <c r="Q12" i="6"/>
  <c r="R12" i="6" s="1"/>
  <c r="R97" i="1"/>
  <c r="S97" i="1" s="1"/>
  <c r="R96" i="1"/>
  <c r="S96" i="1" s="1"/>
  <c r="S95" i="1"/>
  <c r="S94" i="1"/>
  <c r="R88" i="1"/>
  <c r="S88" i="1" s="1"/>
  <c r="R82" i="1"/>
  <c r="S82" i="1" s="1"/>
  <c r="S56" i="1"/>
  <c r="S75" i="1"/>
  <c r="R68" i="1"/>
  <c r="S68" i="1" s="1"/>
  <c r="R86" i="1"/>
  <c r="S86" i="1" s="1"/>
  <c r="S50" i="1"/>
  <c r="S64" i="1"/>
  <c r="S92" i="1"/>
  <c r="R52" i="1"/>
  <c r="S52" i="1" s="1"/>
  <c r="R72" i="1"/>
  <c r="S72" i="1" s="1"/>
  <c r="R83" i="1"/>
  <c r="S83" i="1" s="1"/>
  <c r="S46" i="1"/>
  <c r="S60" i="1"/>
  <c r="S89" i="1"/>
  <c r="R47" i="1"/>
  <c r="S47" i="1" s="1"/>
  <c r="R51" i="1"/>
  <c r="S51" i="1" s="1"/>
  <c r="R54" i="1"/>
  <c r="S54" i="1" s="1"/>
  <c r="R58" i="1"/>
  <c r="S58" i="1" s="1"/>
  <c r="R61" i="1"/>
  <c r="S61" i="1" s="1"/>
  <c r="R65" i="1"/>
  <c r="S65" i="1" s="1"/>
  <c r="R69" i="1"/>
  <c r="S69" i="1" s="1"/>
  <c r="R73" i="1"/>
  <c r="S73" i="1" s="1"/>
  <c r="R76" i="1"/>
  <c r="S76" i="1" s="1"/>
  <c r="R80" i="1"/>
  <c r="S80" i="1" s="1"/>
  <c r="R87" i="1"/>
  <c r="S87" i="1" s="1"/>
  <c r="R90" i="1"/>
  <c r="S90" i="1" s="1"/>
  <c r="R45" i="1"/>
  <c r="S45" i="1" s="1"/>
  <c r="R67" i="1"/>
  <c r="S67" i="1" s="1"/>
  <c r="R85" i="1"/>
  <c r="S85" i="1" s="1"/>
  <c r="S63" i="1"/>
  <c r="R57" i="1"/>
  <c r="S57" i="1" s="1"/>
  <c r="S79" i="1"/>
  <c r="S78" i="1"/>
  <c r="S53" i="1"/>
  <c r="R49" i="1"/>
  <c r="S49" i="1" s="1"/>
  <c r="R71" i="1"/>
  <c r="S71" i="1" s="1"/>
  <c r="R48" i="1"/>
  <c r="S48" i="1" s="1"/>
  <c r="R55" i="1"/>
  <c r="S55" i="1" s="1"/>
  <c r="R59" i="1"/>
  <c r="S59" i="1" s="1"/>
  <c r="R62" i="1"/>
  <c r="S62" i="1" s="1"/>
  <c r="R66" i="1"/>
  <c r="S66" i="1" s="1"/>
  <c r="R70" i="1"/>
  <c r="S70" i="1" s="1"/>
  <c r="R74" i="1"/>
  <c r="S74" i="1" s="1"/>
  <c r="R77" i="1"/>
  <c r="S77" i="1" s="1"/>
  <c r="R81" i="1"/>
  <c r="S81" i="1" s="1"/>
  <c r="R84" i="1"/>
  <c r="S84" i="1" s="1"/>
  <c r="R91" i="1"/>
  <c r="S91" i="1" s="1"/>
  <c r="Q44" i="1"/>
  <c r="R44" i="1" s="1"/>
  <c r="S44" i="1" s="1"/>
  <c r="Q43" i="1"/>
  <c r="Q42" i="1"/>
  <c r="Q41" i="1"/>
  <c r="R41" i="1" s="1"/>
  <c r="Q40" i="1"/>
  <c r="Q39" i="1"/>
  <c r="R39" i="1" s="1"/>
  <c r="Q38" i="1"/>
  <c r="R38" i="1" s="1"/>
  <c r="S38" i="1" s="1"/>
  <c r="P11" i="6"/>
  <c r="R43" i="1" l="1"/>
  <c r="S43" i="1" s="1"/>
  <c r="S41" i="1"/>
  <c r="R42" i="1"/>
  <c r="S42" i="1" s="1"/>
  <c r="R40" i="1"/>
  <c r="S40" i="1" s="1"/>
  <c r="S39" i="1"/>
  <c r="Q11" i="6"/>
  <c r="R11" i="6" s="1"/>
  <c r="Q37" i="1"/>
  <c r="R37" i="1" s="1"/>
  <c r="P10" i="6"/>
  <c r="S37" i="1" l="1"/>
  <c r="Q36" i="1" l="1"/>
  <c r="Q35" i="1"/>
  <c r="R35" i="1" s="1"/>
  <c r="S35" i="1" s="1"/>
  <c r="Q34" i="1"/>
  <c r="R34" i="1" s="1"/>
  <c r="S34" i="1" s="1"/>
  <c r="Q33" i="1"/>
  <c r="R33" i="1" s="1"/>
  <c r="Q10" i="6"/>
  <c r="R10" i="6" s="1"/>
  <c r="Q32" i="1"/>
  <c r="R32" i="1" s="1"/>
  <c r="S32" i="1" s="1"/>
  <c r="Q31" i="1"/>
  <c r="R31" i="1" s="1"/>
  <c r="S31" i="1" s="1"/>
  <c r="Q30" i="1"/>
  <c r="R30" i="1" s="1"/>
  <c r="Q29" i="1"/>
  <c r="Q28" i="1"/>
  <c r="R28" i="1" s="1"/>
  <c r="S28" i="1" s="1"/>
  <c r="Q27" i="1"/>
  <c r="Q26" i="1"/>
  <c r="R26" i="1" s="1"/>
  <c r="S26" i="1" s="1"/>
  <c r="Q25" i="1"/>
  <c r="Q24" i="1"/>
  <c r="Q23" i="1"/>
  <c r="R36" i="1" l="1"/>
  <c r="S36" i="1" s="1"/>
  <c r="S33" i="1"/>
  <c r="S30" i="1"/>
  <c r="R29" i="1"/>
  <c r="S29" i="1" s="1"/>
  <c r="R27" i="1"/>
  <c r="S27" i="1" s="1"/>
  <c r="R25" i="1"/>
  <c r="S25" i="1" s="1"/>
  <c r="R24" i="1"/>
  <c r="S24" i="1" s="1"/>
  <c r="R23" i="1"/>
  <c r="S23" i="1" s="1"/>
  <c r="Q22" i="1"/>
  <c r="R22" i="1" s="1"/>
  <c r="Q21" i="1"/>
  <c r="R21" i="1" s="1"/>
  <c r="P18" i="5"/>
  <c r="R18" i="5" s="1"/>
  <c r="P17" i="5"/>
  <c r="R17" i="5" s="1"/>
  <c r="S22" i="1" l="1"/>
  <c r="S21" i="1"/>
  <c r="Q20" i="1"/>
  <c r="R20" i="1" s="1"/>
  <c r="Q19" i="1"/>
  <c r="R19" i="1" s="1"/>
  <c r="S20" i="1" l="1"/>
  <c r="S19" i="1"/>
  <c r="Q18" i="1" l="1"/>
  <c r="R18" i="1" s="1"/>
  <c r="Q16" i="3"/>
  <c r="S18" i="1" l="1"/>
  <c r="Q17" i="1" l="1"/>
  <c r="R17" i="1" s="1"/>
  <c r="S17" i="1" l="1"/>
  <c r="Q11" i="1" l="1"/>
  <c r="R11" i="1" s="1"/>
  <c r="Q12" i="1"/>
  <c r="Q13" i="1"/>
  <c r="R13" i="1" s="1"/>
  <c r="Q14" i="1"/>
  <c r="Q15" i="1"/>
  <c r="Q16" i="1"/>
  <c r="O16" i="3"/>
  <c r="S13" i="1" l="1"/>
  <c r="S11" i="1"/>
  <c r="R15" i="1"/>
  <c r="S15" i="1" s="1"/>
  <c r="R16" i="1"/>
  <c r="S16" i="1" s="1"/>
  <c r="R12" i="1"/>
  <c r="S12" i="1" s="1"/>
  <c r="R14" i="1"/>
  <c r="S14" i="1" s="1"/>
</calcChain>
</file>

<file path=xl/sharedStrings.xml><?xml version="1.0" encoding="utf-8"?>
<sst xmlns="http://schemas.openxmlformats.org/spreadsheetml/2006/main" count="1296" uniqueCount="185">
  <si>
    <t>Unidad para el Desarrollo de Vivienda Popular  -UDEVIPO-</t>
  </si>
  <si>
    <t>Departamento Administrativo</t>
  </si>
  <si>
    <t>Sección de Recursos Humanos</t>
  </si>
  <si>
    <t>(Artículo 10, numeral 4, Ley de Acceso a la Información Pública)</t>
  </si>
  <si>
    <t>No se erogan gastos en Concepto de Dietas</t>
  </si>
  <si>
    <t>No.</t>
  </si>
  <si>
    <t xml:space="preserve">Nombre Completo </t>
  </si>
  <si>
    <t>Cargo</t>
  </si>
  <si>
    <t>Dependencia</t>
  </si>
  <si>
    <t xml:space="preserve">Bono Específico </t>
  </si>
  <si>
    <t>Bonificación Incentivo</t>
  </si>
  <si>
    <t>Viáticos</t>
  </si>
  <si>
    <t>Gastos de Representación</t>
  </si>
  <si>
    <t>Otras Remuneraciones</t>
  </si>
  <si>
    <t>Total Ingresos</t>
  </si>
  <si>
    <t>Total Descuentos</t>
  </si>
  <si>
    <t>Liquido</t>
  </si>
  <si>
    <t>-</t>
  </si>
  <si>
    <t>SERVICIOS PROFESIONALES</t>
  </si>
  <si>
    <t>GUSTAVO ADOLFO PEREZ TURCIOS</t>
  </si>
  <si>
    <t>ERICK ALBERTO PÉREZ VALENZUELA</t>
  </si>
  <si>
    <t>SERVICIOS TÉCNICOS</t>
  </si>
  <si>
    <t>Compelemento por Antigüedad</t>
  </si>
  <si>
    <t>Dietas</t>
  </si>
  <si>
    <t>Sueldo Base</t>
  </si>
  <si>
    <t>Bonificacion Profesional</t>
  </si>
  <si>
    <t>Gastos Funerarios</t>
  </si>
  <si>
    <t>EDNA YANIRA FLORES HERNÁNDEZ</t>
  </si>
  <si>
    <t>AZOLANCH PIERINA MONTUFAR GALINDO</t>
  </si>
  <si>
    <t>DIEGO ALEJANDRO HERNÁNDEZ OROZCO</t>
  </si>
  <si>
    <t>BRENDA ARACELI ORDOÑEZ QUIJIVIX</t>
  </si>
  <si>
    <t>HÉCTOR CIRILO VELÁSQUEZ DE LEÓN</t>
  </si>
  <si>
    <t>VICTOR MANUEL AQUECHE LÓPEZ</t>
  </si>
  <si>
    <t>SERVICIOS  TÉCNICOS</t>
  </si>
  <si>
    <t>Unidad para el Desarrollo de Vivienda Popular -UDEVIPO-</t>
  </si>
  <si>
    <t>Bono Monetario</t>
  </si>
  <si>
    <t>Bonificación Incentivo 66-2000</t>
  </si>
  <si>
    <t>Director Ejecutivo IV</t>
  </si>
  <si>
    <t>Dirección General</t>
  </si>
  <si>
    <t>DEPARTAMENTO SOCIAL</t>
  </si>
  <si>
    <t>Total 
Ingresos</t>
  </si>
  <si>
    <t>Complemento por Antigüedad</t>
  </si>
  <si>
    <t>SERVICIOS TECNICOS</t>
  </si>
  <si>
    <t>NANCY ODETH PAZ ALEGRÍA</t>
  </si>
  <si>
    <t>DEPARTAMENTO ADMINISTRATIVO</t>
  </si>
  <si>
    <t>DEPARTAMENTO DE CARTERA</t>
  </si>
  <si>
    <t>JUANA GUILLERMA JIMENEZ CARDONA DE MEJIA</t>
  </si>
  <si>
    <t xml:space="preserve">DEPARTAMENTO JURIDICO </t>
  </si>
  <si>
    <t>CRYSTOPHER LANNER MORALES GUZMAN</t>
  </si>
  <si>
    <t>JAQUELINE KARINA CANO PINTO</t>
  </si>
  <si>
    <t>ERICK ANTONIO DIAZ LOPEZ</t>
  </si>
  <si>
    <t>GUADALUPE MAGDALENA SOTO MONTOYA</t>
  </si>
  <si>
    <t>Departamento Financiero</t>
  </si>
  <si>
    <t>Encargado Fondo Rotativo</t>
  </si>
  <si>
    <t>EVITELIO GARCÍA GÓMEZ</t>
  </si>
  <si>
    <t>HELEN JANNETTE GARCÍA OSCAR</t>
  </si>
  <si>
    <t>JHOSSTTEN ARNOLDO ECHEVERRÍA ORELLANA</t>
  </si>
  <si>
    <t>CAROLINA DEL ROSARIO HERNÁNDEZ DONIS</t>
  </si>
  <si>
    <t>COORDINACIÓN GENERAL</t>
  </si>
  <si>
    <t>Subdirector Ejecutivo IV</t>
  </si>
  <si>
    <t>Antonio Stanin Palencia de la Roca</t>
  </si>
  <si>
    <t>Luis Mario Montenegro Ososrio</t>
  </si>
  <si>
    <t>MARIO SIEGFRIEDO MORALES FIGUEROA</t>
  </si>
  <si>
    <t>RAFAEL RUIZ URIZAR</t>
  </si>
  <si>
    <t>PABLO JOSUE MARIN CRUZ</t>
  </si>
  <si>
    <t>MARIELA ELISABET GONZALEZ DE PAZ</t>
  </si>
  <si>
    <t>JOHANA MARIBEL COLON GONZÁLEZ</t>
  </si>
  <si>
    <t>NORMA LUCRECIA BAUTISTA RODAS DE SALAZAR</t>
  </si>
  <si>
    <t>DEBORA LIZZETH RODAS BURGOS</t>
  </si>
  <si>
    <t>CRHISTIAN FERNANDO ORTIZ ILLESCAS</t>
  </si>
  <si>
    <t>JONATHAN DAVID CUXÚN HERNÁNDEZ</t>
  </si>
  <si>
    <t>JUAN CARLOS ARIAS SANTIZO</t>
  </si>
  <si>
    <t xml:space="preserve">LIDIA CARMELINA MICULAX CHICOL </t>
  </si>
  <si>
    <t>CLAUDIA LISBETH RAMÍREZ FUENTES DE SANTIAGO</t>
  </si>
  <si>
    <t>HENRY JOSUE PEREZ GARCIA</t>
  </si>
  <si>
    <t>DEPARTAMENTO DE CATASTRO Y REGISTRO DE BIENES INMUEBLES</t>
  </si>
  <si>
    <t>KEVIN ESTUARDO GARCÍA ALONZO</t>
  </si>
  <si>
    <t>JAVIER JOSUÉ LÓPEZ GARCÍA</t>
  </si>
  <si>
    <t>DEPARTAMENTO ADMINISTRATIVO - SECCIÓN DE TRANSPORTE</t>
  </si>
  <si>
    <t>SERVICIOS TÉCNICOS EN EL DEPARTAMENTO ADMINISTRATIVO-  SECCIÓN DE SERVICIOS GENERALES</t>
  </si>
  <si>
    <t>ANDERSON YOBANY PERDOMO GARCÍA</t>
  </si>
  <si>
    <t>JOSÉ LUIS PAZ ARDÓN</t>
  </si>
  <si>
    <t>DEPARTAMENTO FINANCIERO - SECCIÓN DE CONTABILIDAD</t>
  </si>
  <si>
    <t>DEPARTAMENTO FINANCIERO - SECCIÓN DE INVENTARIOS</t>
  </si>
  <si>
    <t>DEPARTAMENTO FINANCIERO - SECCIÓN DE PRESUPUESTO</t>
  </si>
  <si>
    <t>RUTH ELIZABETH HERNÁNDEZ REYES</t>
  </si>
  <si>
    <t>SECCIÓN DE RECURSOS HUMANOS</t>
  </si>
  <si>
    <t>ALMA MERCEDEZ CERÓN GUZMÁN</t>
  </si>
  <si>
    <t>ELUVIA ARELY NOEMI LÓPEZ LÓPEZ</t>
  </si>
  <si>
    <t>NÉRICCI GIUSEPPE SALAZAR SANTOS</t>
  </si>
  <si>
    <t>JOSE MANUEL DE JESÚS CHAMALÉ BOROR</t>
  </si>
  <si>
    <t>DORVAL RICARDO PONCE GARCIA</t>
  </si>
  <si>
    <t>LUIS ALBERTO MUÑOZ AQUINO</t>
  </si>
  <si>
    <t>KARLA LILIANA GONZALEZ PEREZ</t>
  </si>
  <si>
    <t>DEPARTAMENTO FINANCIERO</t>
  </si>
  <si>
    <t>COORDINACIÓN GENERAL EN ACCESO A LA INFORMACIÓN PÚBLICA</t>
  </si>
  <si>
    <t>DEPARTAMENTO ADMNISTRATIVO - SECCION DE SERVICIOS GENERALES</t>
  </si>
  <si>
    <t xml:space="preserve">SERVICIOS TECNICOS </t>
  </si>
  <si>
    <t xml:space="preserve">SERVICIOS PROFESIONALES </t>
  </si>
  <si>
    <t xml:space="preserve">DEPARTAMENTO DE FOMENTO Y DESARROLLO DE VIVIENDA - SECCION DE PLANIFICACION Y PROGRAMACION </t>
  </si>
  <si>
    <t>ANDREA MARIA SOTO RUIZ</t>
  </si>
  <si>
    <t>JUAN CARLOS BETANCOURT SANTOS</t>
  </si>
  <si>
    <t>JOSE ALEJANDRO DIAZ BARNEOND</t>
  </si>
  <si>
    <t>LONDY LUCRECIA ELIAS CESEÑA</t>
  </si>
  <si>
    <t>CHRISTIAN MANUEL LOPEZ</t>
  </si>
  <si>
    <t>LESLY PAOLA MAAZ ALVARADO DE PUZUL</t>
  </si>
  <si>
    <t>LESLY MAGALY SOTO GARCÍA</t>
  </si>
  <si>
    <t>ABNER VINICIO GUEVARA RODAS</t>
  </si>
  <si>
    <t>JOSSELYN ANDREA GONZÁLEZ LIMA</t>
  </si>
  <si>
    <t>ALEXANDER JUAN RAMÓN VENTURA CALDERÓN</t>
  </si>
  <si>
    <t>EIRYN JOCELYNE MALDONADO ARREAGA</t>
  </si>
  <si>
    <t>ANGÉLICA PETRONA CHACAJ LÓPEZ</t>
  </si>
  <si>
    <t>NATHALIE SOFÍA ARÉVALO CALDERÓN</t>
  </si>
  <si>
    <t>FLOR DE MARÍA MALDONADO HERNÁNDEZ</t>
  </si>
  <si>
    <t>MARIO ALFREDO CUEVAS BARAHONA</t>
  </si>
  <si>
    <t>ZULEMA IVONE CEBALLOS CONTRERAS</t>
  </si>
  <si>
    <t>DEPARTAMENTO JURÍDICO</t>
  </si>
  <si>
    <t xml:space="preserve"> DEPARTAMENTO DE FOMENTO Y DESARROLLO DE VIVIENDA - SECCION DE PLANIFICACION Y PROGRAMACION </t>
  </si>
  <si>
    <t xml:space="preserve">  DEPARTAMENTO JURÍDICO</t>
  </si>
  <si>
    <t xml:space="preserve">  DEPARTAMENTO DE CARTERA</t>
  </si>
  <si>
    <t xml:space="preserve">  DEPARTAMENTO DE AUDITORÍA INTERNA</t>
  </si>
  <si>
    <t xml:space="preserve">  DEPARTAMENTO DE CATASTRO Y REGISTRO DE BIENES INMUEBLES</t>
  </si>
  <si>
    <t xml:space="preserve">  DEPARTAMENTO SOCIAL</t>
  </si>
  <si>
    <t xml:space="preserve">  DEPARTAMENTO DE ARCHIVO GENERAL</t>
  </si>
  <si>
    <t xml:space="preserve">  DEPARTAMENTO ADMINISTRATIVO  - SECCIÓN DE SERVICIOS GENERALES</t>
  </si>
  <si>
    <t xml:space="preserve">  DEPARTAMENTO DE FOMENTO Y DESARROLLO DE VIVIENDA - SECCIÓN DE PLANIFICACIÓN Y PROGRAMACIÓN</t>
  </si>
  <si>
    <t xml:space="preserve">  DEPARTAMENTO ADMINISTRATIVO</t>
  </si>
  <si>
    <t xml:space="preserve">  COORDINACIÓN GENERAL</t>
  </si>
  <si>
    <t xml:space="preserve">  SECCIÓN DE RECURSOS HUMANOS</t>
  </si>
  <si>
    <t xml:space="preserve">  COORDINACIÓN GENERAL EN COMUNICACIÓN SOCIAL</t>
  </si>
  <si>
    <t xml:space="preserve">  COORDINACIÓN GENERAL EN ACCESO A LA INFORMACIÓN PÚBLICA</t>
  </si>
  <si>
    <t>DEPARTAMENTO DE PROYECTOS</t>
  </si>
  <si>
    <t>DEPARTAMENTO ADMINISTRATIVO-SECCIÓN DE TRANSPORTE</t>
  </si>
  <si>
    <t>JOSE LUIS SANDOVAL GARCIA</t>
  </si>
  <si>
    <t>ADÁN ANTONIO BARRIOS QUINTANILLA</t>
  </si>
  <si>
    <t>CRISTIAN ROMEO MOLINA HERNÁNDEZ</t>
  </si>
  <si>
    <t>DEPARTAMENTO DE PROYECTOS E INFRAESTRUCTURA HABITACIONAL</t>
  </si>
  <si>
    <t>OLGA MARLEN DE LA CRUZ ESCOBAR</t>
  </si>
  <si>
    <t>ALBA HORTENSIA GARCÍA CORTEZ</t>
  </si>
  <si>
    <t>ERICKA AZUCENA SAMAYOA GÓMEZ</t>
  </si>
  <si>
    <t>LUISA MARÍA PAZ DE LEÓN</t>
  </si>
  <si>
    <t>RODRIGO LEONEL BÁMACA BÁMACA</t>
  </si>
  <si>
    <t>DÁMARIS JOHANA GARCÍA HERNÁNDEZ</t>
  </si>
  <si>
    <t>RUTH AVIGAIL HERNANDEZ CORDERO</t>
  </si>
  <si>
    <t>CÉSAR ANTONIO CORDÓN CASTILLO</t>
  </si>
  <si>
    <t>DARWIN SAEED OQUELÍ HERRERA</t>
  </si>
  <si>
    <t>DEPARTAMENTO DE INFORMÁTICA</t>
  </si>
  <si>
    <t>DEPARTAMENTO DE ARCHIVO GENERAL</t>
  </si>
  <si>
    <t>RONALDO ANTONIO POSADAS FERNÁNDEZ</t>
  </si>
  <si>
    <t>KARLA MARIELA TORRES MONTÚFAR</t>
  </si>
  <si>
    <t>JUAN EDUARDO MORALES GARCÍA</t>
  </si>
  <si>
    <t>WIDER ROLANDO SANTOS CHINGO</t>
  </si>
  <si>
    <t>BEVERLY PAOLA HERNANDEZ CATUN</t>
  </si>
  <si>
    <t>JUANA GLENDA LÓPEZ PÉREZ</t>
  </si>
  <si>
    <t>XAVIER RODRIGO GONZÁLEZ TECÚN</t>
  </si>
  <si>
    <t>MERARI BETZAVELITA HERNÁNDEZ LÓPEZ</t>
  </si>
  <si>
    <t>COORDINACIÓN GENERAL EN COMUNICACIÓN SOCIAL</t>
  </si>
  <si>
    <t>PEDRO CHIC US</t>
  </si>
  <si>
    <t>ASTRID IVONNE HERRERA HURTADO</t>
  </si>
  <si>
    <t>LESTER FERNANDO CARBALLO ROSALES</t>
  </si>
  <si>
    <t>CLAUDIA NOHEMI JUÁREZ LÓPEZ</t>
  </si>
  <si>
    <t>Jefe de Archivo</t>
  </si>
  <si>
    <t>Archivo General</t>
  </si>
  <si>
    <t>NESTOR NOE ARRIVILLAGA MÉNDEZ</t>
  </si>
  <si>
    <t>JAQUELIN JASMIN MEDRANO ESQUIVEL</t>
  </si>
  <si>
    <t>GRETCHEN FABIOLA BARNEOND MARTÍNEZ</t>
  </si>
  <si>
    <t>RICARDO ANTONIO DÍAZ MATAMOROS</t>
  </si>
  <si>
    <t>LUIS ANGEL DELGADO AIFAN</t>
  </si>
  <si>
    <t>JOSÉ ANDRES CASTAÑEDA LÓPEZ</t>
  </si>
  <si>
    <t>SAMANTA SOTO MORALES</t>
  </si>
  <si>
    <t>ANA ISABEL VALENZUELA LÓPEZ</t>
  </si>
  <si>
    <t>MIGUEL ANGEL ALVARADO SAMAYOA</t>
  </si>
  <si>
    <t>HELBERT ROLANDO DE LEÓN SAMAYOA</t>
  </si>
  <si>
    <t>CINDY RUBY ACEVEDO MATHEU</t>
  </si>
  <si>
    <t>ANDREA LUCIA ROMERO FLORES</t>
  </si>
  <si>
    <t>ELDER NEHEMIAS DEL CID PÉREZ</t>
  </si>
  <si>
    <t>KALEB ANTONIO ORANTES SALVADOR</t>
  </si>
  <si>
    <t>MILDRED ABIGAIL GRIJALVA AGUILAR</t>
  </si>
  <si>
    <t>ANGEL EDUARDO RAMÍREZ RENDÓN</t>
  </si>
  <si>
    <t>SUSANA BETSABÉ ESTRADA GUTIÉRREZ</t>
  </si>
  <si>
    <t>ABNER JOSUÉ JEREDA RODAS</t>
  </si>
  <si>
    <t>SEPTIEMBRE 2026 - Renglón Presupuestario Sub Grupo 18</t>
  </si>
  <si>
    <t>SEPTIEMBRE 2026 - Renglón Presupuestario 021</t>
  </si>
  <si>
    <t>SEPTIEMBRE 2026 - Renglón Presupuestario 022</t>
  </si>
  <si>
    <t>SEPTIEMBRE 2026 - Renglón Presupuestario 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</si>
</sst>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-[$Q-100A]* #,##0.00_-;\-[$Q-100A]* #,##0.00_-;_-[$Q-100A]* &quot;-&quot;??_-;_-@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0" fontId="10" fillId="0" borderId="0"/>
  </cellStyleXfs>
  <cellXfs count="41">
    <xf numFmtId="0" fontId="0" fillId="0" borderId="0" xfId="0"/>
    <xf numFmtId="0" fontId="1" fillId="0" borderId="0" xfId="0" applyFont="1"/>
    <xf numFmtId="0" fontId="7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2" fillId="0" borderId="0" xfId="0" applyFont="1"/>
    <xf numFmtId="164" fontId="0" fillId="0" borderId="0" xfId="0" applyNumberFormat="1"/>
    <xf numFmtId="0" fontId="0" fillId="0" borderId="0" xfId="0" applyAlignment="1">
      <alignment horizontal="center" wrapText="1"/>
    </xf>
    <xf numFmtId="164" fontId="8" fillId="0" borderId="0" xfId="1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5" fillId="0" borderId="0" xfId="0" applyFont="1"/>
    <xf numFmtId="0" fontId="14" fillId="2" borderId="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0" fillId="0" borderId="5" xfId="1" applyNumberFormat="1" applyFont="1" applyBorder="1" applyAlignment="1">
      <alignment horizontal="center" vertical="center" wrapText="1"/>
    </xf>
    <xf numFmtId="164" fontId="0" fillId="3" borderId="5" xfId="1" applyNumberFormat="1" applyFont="1" applyFill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left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3">
    <cellStyle name="Moneda" xfId="1" builtinId="4"/>
    <cellStyle name="Normal" xfId="0" builtinId="0"/>
    <cellStyle name="Normal 3" xfId="2" xr:uid="{00000000-0005-0000-0000-000003000000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782812</xdr:colOff>
      <xdr:row>17</xdr:row>
      <xdr:rowOff>0</xdr:rowOff>
    </xdr:from>
    <xdr:to>
      <xdr:col>10</xdr:col>
      <xdr:colOff>22413</xdr:colOff>
      <xdr:row>24</xdr:row>
      <xdr:rowOff>37898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pSpPr/>
      </xdr:nvGrpSpPr>
      <xdr:grpSpPr>
        <a:xfrm>
          <a:off x="5332400" y="4784912"/>
          <a:ext cx="3901248" cy="1382604"/>
          <a:chOff x="7059386" y="5779078"/>
          <a:chExt cx="4208689" cy="1404260"/>
        </a:xfrm>
      </xdr:grpSpPr>
      <xdr:pic>
        <xdr:nvPicPr>
          <xdr:cNvPr id="10" name="Imagen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27574" y="5779078"/>
            <a:ext cx="1940501" cy="1404260"/>
          </a:xfrm>
          <a:prstGeom prst="rect">
            <a:avLst/>
          </a:prstGeom>
        </xdr:spPr>
      </xdr:pic>
      <xdr:pic>
        <xdr:nvPicPr>
          <xdr:cNvPr id="11" name="Imagen 10" descr="E:\Carta 1.jpg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/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80" t="90491" r="72493" b="6638"/>
          <a:stretch/>
        </xdr:blipFill>
        <xdr:spPr bwMode="auto">
          <a:xfrm>
            <a:off x="7715249" y="5924550"/>
            <a:ext cx="1257301" cy="380999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2" name="CuadroTexto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 txBox="1"/>
        </xdr:nvSpPr>
        <xdr:spPr>
          <a:xfrm>
            <a:off x="7059386" y="6252483"/>
            <a:ext cx="2074920" cy="63756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ES" sz="1050" b="1" baseline="0">
                <a:solidFill>
                  <a:srgbClr val="002060"/>
                </a:solidFill>
                <a:latin typeface="+mn-lt"/>
              </a:rPr>
              <a:t>Avenida Reforma 2-32 Zona 9, Ciudad de Guatemala </a:t>
            </a:r>
          </a:p>
          <a:p>
            <a:pPr algn="ctr"/>
            <a:r>
              <a:rPr lang="es-ES" sz="1050" b="1" baseline="0">
                <a:solidFill>
                  <a:srgbClr val="002060"/>
                </a:solidFill>
                <a:latin typeface="+mn-lt"/>
              </a:rPr>
              <a:t>PBX: 2412-6969</a:t>
            </a:r>
            <a:endParaRPr lang="es-ES" sz="1050" b="1">
              <a:solidFill>
                <a:srgbClr val="002060"/>
              </a:solidFill>
              <a:latin typeface="+mn-lt"/>
            </a:endParaRPr>
          </a:p>
        </xdr:txBody>
      </xdr:sp>
      <xdr:cxnSp macro="">
        <xdr:nvCxnSpPr>
          <xdr:cNvPr id="13" name="Conector recto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CxnSpPr/>
        </xdr:nvCxnSpPr>
        <xdr:spPr>
          <a:xfrm flipH="1">
            <a:off x="9247102" y="5849815"/>
            <a:ext cx="5443" cy="1219200"/>
          </a:xfrm>
          <a:prstGeom prst="line">
            <a:avLst/>
          </a:prstGeom>
          <a:ln w="19050">
            <a:solidFill>
              <a:schemeClr val="accent5">
                <a:lumMod val="75000"/>
              </a:schemeClr>
            </a:solidFill>
          </a:ln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13</xdr:col>
      <xdr:colOff>1029340</xdr:colOff>
      <xdr:row>0</xdr:row>
      <xdr:rowOff>164888</xdr:rowOff>
    </xdr:from>
    <xdr:to>
      <xdr:col>16</xdr:col>
      <xdr:colOff>41444</xdr:colOff>
      <xdr:row>8</xdr:row>
      <xdr:rowOff>279515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16FA690-5715-49B8-AEDF-4220D0212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9340" y="164888"/>
          <a:ext cx="1959251" cy="1638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246528</xdr:colOff>
      <xdr:row>0</xdr:row>
      <xdr:rowOff>100852</xdr:rowOff>
    </xdr:from>
    <xdr:to>
      <xdr:col>4</xdr:col>
      <xdr:colOff>244286</xdr:colOff>
      <xdr:row>7</xdr:row>
      <xdr:rowOff>179293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60F619-BCEE-CAB9-628F-A72C17488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6528" y="100852"/>
          <a:ext cx="4087905" cy="1411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296083</xdr:colOff>
      <xdr:row>19</xdr:row>
      <xdr:rowOff>112059</xdr:rowOff>
    </xdr:from>
    <xdr:to>
      <xdr:col>11</xdr:col>
      <xdr:colOff>280147</xdr:colOff>
      <xdr:row>27</xdr:row>
      <xdr:rowOff>48595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pSpPr/>
      </xdr:nvGrpSpPr>
      <xdr:grpSpPr>
        <a:xfrm>
          <a:off x="6840318" y="4908177"/>
          <a:ext cx="3928535" cy="1460536"/>
          <a:chOff x="7059387" y="5652268"/>
          <a:chExt cx="4383923" cy="1531070"/>
        </a:xfrm>
      </xdr:grpSpPr>
      <xdr:pic>
        <xdr:nvPicPr>
          <xdr:cNvPr id="7" name="Imagen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27574" y="5652268"/>
            <a:ext cx="2115736" cy="1531070"/>
          </a:xfrm>
          <a:prstGeom prst="rect">
            <a:avLst/>
          </a:prstGeom>
        </xdr:spPr>
      </xdr:pic>
      <xdr:pic>
        <xdr:nvPicPr>
          <xdr:cNvPr id="8" name="Imagen 7" descr="E:\Carta 1.jpg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/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80" t="90491" r="72493" b="6638"/>
          <a:stretch/>
        </xdr:blipFill>
        <xdr:spPr bwMode="auto">
          <a:xfrm>
            <a:off x="7525339" y="5734050"/>
            <a:ext cx="1747588" cy="514628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 txBox="1"/>
        </xdr:nvSpPr>
        <xdr:spPr>
          <a:xfrm>
            <a:off x="7059387" y="6252482"/>
            <a:ext cx="2104256" cy="87991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ES" sz="1050" b="1" baseline="0">
                <a:solidFill>
                  <a:srgbClr val="002060"/>
                </a:solidFill>
                <a:latin typeface="+mn-lt"/>
              </a:rPr>
              <a:t>Avenida Reforma 2-32 Zona 9, Ciudad de Guatemala </a:t>
            </a:r>
          </a:p>
          <a:p>
            <a:pPr algn="ctr"/>
            <a:r>
              <a:rPr lang="es-ES" sz="1050" b="1" baseline="0">
                <a:solidFill>
                  <a:srgbClr val="002060"/>
                </a:solidFill>
                <a:latin typeface="+mn-lt"/>
              </a:rPr>
              <a:t>PBX: 2412-6969</a:t>
            </a:r>
            <a:endParaRPr lang="es-ES" sz="1050" b="1">
              <a:solidFill>
                <a:srgbClr val="002060"/>
              </a:solidFill>
              <a:latin typeface="+mn-lt"/>
            </a:endParaRPr>
          </a:p>
        </xdr:txBody>
      </xdr:sp>
      <xdr:cxnSp macro="">
        <xdr:nvCxnSpPr>
          <xdr:cNvPr id="10" name="Conector recto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CxnSpPr/>
        </xdr:nvCxnSpPr>
        <xdr:spPr>
          <a:xfrm flipH="1">
            <a:off x="9247102" y="5849815"/>
            <a:ext cx="5443" cy="1219200"/>
          </a:xfrm>
          <a:prstGeom prst="line">
            <a:avLst/>
          </a:prstGeom>
          <a:ln w="19050">
            <a:solidFill>
              <a:schemeClr val="accent5">
                <a:lumMod val="75000"/>
              </a:schemeClr>
            </a:solidFill>
          </a:ln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15</xdr:col>
      <xdr:colOff>644338</xdr:colOff>
      <xdr:row>0</xdr:row>
      <xdr:rowOff>177892</xdr:rowOff>
    </xdr:from>
    <xdr:to>
      <xdr:col>17</xdr:col>
      <xdr:colOff>765188</xdr:colOff>
      <xdr:row>9</xdr:row>
      <xdr:rowOff>120517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456EFC7-5039-4EF3-84DB-C5D8C2973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12838" y="177892"/>
          <a:ext cx="2277582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0</xdr:row>
      <xdr:rowOff>0</xdr:rowOff>
    </xdr:from>
    <xdr:to>
      <xdr:col>5</xdr:col>
      <xdr:colOff>462644</xdr:colOff>
      <xdr:row>7</xdr:row>
      <xdr:rowOff>179848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E377CD-9BA6-4514-9DFB-45698F02C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5607" y="0"/>
          <a:ext cx="4381501" cy="15133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134473</xdr:colOff>
      <xdr:row>0</xdr:row>
      <xdr:rowOff>44822</xdr:rowOff>
    </xdr:from>
    <xdr:to>
      <xdr:col>18</xdr:col>
      <xdr:colOff>280145</xdr:colOff>
      <xdr:row>1</xdr:row>
      <xdr:rowOff>238936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21AB86D-AE73-4494-AAAA-A521BC061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5767" y="44822"/>
          <a:ext cx="1904998" cy="1493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212913</xdr:colOff>
      <xdr:row>0</xdr:row>
      <xdr:rowOff>100854</xdr:rowOff>
    </xdr:from>
    <xdr:to>
      <xdr:col>5</xdr:col>
      <xdr:colOff>577103</xdr:colOff>
      <xdr:row>1</xdr:row>
      <xdr:rowOff>159501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8239DCD-49DB-490F-AEF0-C73DD9E7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2913" y="100854"/>
          <a:ext cx="3933263" cy="1358529"/>
        </a:xfrm>
        <a:prstGeom prst="rect">
          <a:avLst/>
        </a:prstGeom>
      </xdr:spPr>
    </xdr:pic>
    <xdr:clientData/>
  </xdr:twoCellAnchor>
  <xdr:twoCellAnchor>
    <xdr:from>
      <xdr:col>7</xdr:col>
      <xdr:colOff>358587</xdr:colOff>
      <xdr:row>99</xdr:row>
      <xdr:rowOff>156883</xdr:rowOff>
    </xdr:from>
    <xdr:to>
      <xdr:col>11</xdr:col>
      <xdr:colOff>493057</xdr:colOff>
      <xdr:row>108</xdr:row>
      <xdr:rowOff>37993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C6EF9EB7-05E2-4827-8063-BFEF67A6EBE3}"/>
            </a:ext>
          </a:extLst>
        </xdr:cNvPr>
        <xdr:cNvGrpSpPr/>
      </xdr:nvGrpSpPr>
      <xdr:grpSpPr>
        <a:xfrm>
          <a:off x="7216587" y="41921207"/>
          <a:ext cx="3462617" cy="1595610"/>
          <a:chOff x="6715563" y="5877159"/>
          <a:chExt cx="4366922" cy="1652701"/>
        </a:xfrm>
      </xdr:grpSpPr>
      <xdr:pic>
        <xdr:nvPicPr>
          <xdr:cNvPr id="4" name="Imagen 3">
            <a:extLst>
              <a:ext uri="{FF2B5EF4-FFF2-40B4-BE49-F238E27FC236}">
                <a16:creationId xmlns:a16="http://schemas.microsoft.com/office/drawing/2014/main" id="{8E5531C6-B735-67F8-B11F-20D000942FD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145742" y="5877159"/>
            <a:ext cx="1936743" cy="1363330"/>
          </a:xfrm>
          <a:prstGeom prst="rect">
            <a:avLst/>
          </a:prstGeom>
        </xdr:spPr>
      </xdr:pic>
      <xdr:pic>
        <xdr:nvPicPr>
          <xdr:cNvPr id="5" name="Imagen 4" descr="E:\Carta 1.jpg">
            <a:extLst>
              <a:ext uri="{FF2B5EF4-FFF2-40B4-BE49-F238E27FC236}">
                <a16:creationId xmlns:a16="http://schemas.microsoft.com/office/drawing/2014/main" id="{3ED17988-B991-8821-C11A-502D845CA9B0}"/>
              </a:ext>
            </a:extLst>
          </xdr:cNvPr>
          <xdr:cNvPicPr/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80" t="90491" r="72493" b="6638"/>
          <a:stretch/>
        </xdr:blipFill>
        <xdr:spPr bwMode="auto">
          <a:xfrm>
            <a:off x="7064043" y="5942627"/>
            <a:ext cx="1557986" cy="433936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2" name="CuadroTexto 11">
            <a:extLst>
              <a:ext uri="{FF2B5EF4-FFF2-40B4-BE49-F238E27FC236}">
                <a16:creationId xmlns:a16="http://schemas.microsoft.com/office/drawing/2014/main" id="{6FC79BD9-0E68-9E4F-C0B2-D7681B1379A6}"/>
              </a:ext>
            </a:extLst>
          </xdr:cNvPr>
          <xdr:cNvSpPr txBox="1"/>
        </xdr:nvSpPr>
        <xdr:spPr>
          <a:xfrm>
            <a:off x="6715563" y="6580336"/>
            <a:ext cx="2333307" cy="949524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ES" sz="1200" b="1" baseline="0">
                <a:solidFill>
                  <a:srgbClr val="002060"/>
                </a:solidFill>
                <a:latin typeface="+mn-lt"/>
              </a:rPr>
              <a:t>Avenida Reforma 2-32 Zona 9 </a:t>
            </a:r>
          </a:p>
          <a:p>
            <a:pPr algn="ctr"/>
            <a:r>
              <a:rPr lang="es-ES" sz="1200" b="1" baseline="0">
                <a:solidFill>
                  <a:srgbClr val="002060"/>
                </a:solidFill>
                <a:latin typeface="+mn-lt"/>
              </a:rPr>
              <a:t>PBX: 2412-6969</a:t>
            </a:r>
            <a:endParaRPr lang="es-ES" sz="1400" b="1">
              <a:solidFill>
                <a:srgbClr val="002060"/>
              </a:solidFill>
              <a:latin typeface="+mn-lt"/>
            </a:endParaRPr>
          </a:p>
        </xdr:txBody>
      </xdr:sp>
      <xdr:cxnSp macro="">
        <xdr:nvCxnSpPr>
          <xdr:cNvPr id="13" name="Conector recto 12">
            <a:extLst>
              <a:ext uri="{FF2B5EF4-FFF2-40B4-BE49-F238E27FC236}">
                <a16:creationId xmlns:a16="http://schemas.microsoft.com/office/drawing/2014/main" id="{F19017A2-1F1A-E3B2-6F95-3AA24EFE35EA}"/>
              </a:ext>
            </a:extLst>
          </xdr:cNvPr>
          <xdr:cNvCxnSpPr/>
        </xdr:nvCxnSpPr>
        <xdr:spPr>
          <a:xfrm flipH="1">
            <a:off x="9032710" y="5918538"/>
            <a:ext cx="5442" cy="1219200"/>
          </a:xfrm>
          <a:prstGeom prst="line">
            <a:avLst/>
          </a:prstGeom>
          <a:ln w="19050">
            <a:solidFill>
              <a:schemeClr val="accent5">
                <a:lumMod val="75000"/>
              </a:schemeClr>
            </a:solidFill>
          </a:ln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37619</xdr:colOff>
      <xdr:row>0</xdr:row>
      <xdr:rowOff>63234</xdr:rowOff>
    </xdr:from>
    <xdr:to>
      <xdr:col>17</xdr:col>
      <xdr:colOff>212913</xdr:colOff>
      <xdr:row>4</xdr:row>
      <xdr:rowOff>262382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3CAC642-91D0-4595-BDE1-4095D1AB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3531" y="63234"/>
          <a:ext cx="1833764" cy="1443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224118</xdr:colOff>
      <xdr:row>0</xdr:row>
      <xdr:rowOff>0</xdr:rowOff>
    </xdr:from>
    <xdr:to>
      <xdr:col>4</xdr:col>
      <xdr:colOff>779929</xdr:colOff>
      <xdr:row>4</xdr:row>
      <xdr:rowOff>67235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462DC1B-1930-4A10-8C81-FE831EE55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9942" y="0"/>
          <a:ext cx="3795912" cy="1311088"/>
        </a:xfrm>
        <a:prstGeom prst="rect">
          <a:avLst/>
        </a:prstGeom>
      </xdr:spPr>
    </xdr:pic>
    <xdr:clientData/>
  </xdr:twoCellAnchor>
  <xdr:twoCellAnchor>
    <xdr:from>
      <xdr:col>6</xdr:col>
      <xdr:colOff>302556</xdr:colOff>
      <xdr:row>22</xdr:row>
      <xdr:rowOff>139121</xdr:rowOff>
    </xdr:from>
    <xdr:to>
      <xdr:col>11</xdr:col>
      <xdr:colOff>44822</xdr:colOff>
      <xdr:row>31</xdr:row>
      <xdr:rowOff>64884</xdr:rowOff>
    </xdr:to>
    <xdr:grpSp>
      <xdr:nvGrpSpPr>
        <xdr:cNvPr id="12" name="Grupo 11">
          <a:extLst>
            <a:ext uri="{FF2B5EF4-FFF2-40B4-BE49-F238E27FC236}">
              <a16:creationId xmlns:a16="http://schemas.microsoft.com/office/drawing/2014/main" id="{410B7961-7D15-4C38-8A6C-06EE394A8FA5}"/>
            </a:ext>
          </a:extLst>
        </xdr:cNvPr>
        <xdr:cNvGrpSpPr/>
      </xdr:nvGrpSpPr>
      <xdr:grpSpPr>
        <a:xfrm>
          <a:off x="6622674" y="10145974"/>
          <a:ext cx="4022913" cy="1640263"/>
          <a:chOff x="7109351" y="5831758"/>
          <a:chExt cx="3800431" cy="1568494"/>
        </a:xfrm>
      </xdr:grpSpPr>
      <xdr:pic>
        <xdr:nvPicPr>
          <xdr:cNvPr id="13" name="Imagen 12">
            <a:extLst>
              <a:ext uri="{FF2B5EF4-FFF2-40B4-BE49-F238E27FC236}">
                <a16:creationId xmlns:a16="http://schemas.microsoft.com/office/drawing/2014/main" id="{AAB2D097-28F3-405C-BAFB-D2F1CDE4D65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93161" y="5831758"/>
            <a:ext cx="1816621" cy="1568494"/>
          </a:xfrm>
          <a:prstGeom prst="rect">
            <a:avLst/>
          </a:prstGeom>
        </xdr:spPr>
      </xdr:pic>
      <xdr:pic>
        <xdr:nvPicPr>
          <xdr:cNvPr id="14" name="Imagen 13" descr="E:\Carta 1.jpg">
            <a:extLst>
              <a:ext uri="{FF2B5EF4-FFF2-40B4-BE49-F238E27FC236}">
                <a16:creationId xmlns:a16="http://schemas.microsoft.com/office/drawing/2014/main" id="{F620B40E-E997-4CE9-B2D7-2C878029B475}"/>
              </a:ext>
            </a:extLst>
          </xdr:cNvPr>
          <xdr:cNvPicPr/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80" t="90491" r="72493" b="6638"/>
          <a:stretch/>
        </xdr:blipFill>
        <xdr:spPr bwMode="auto">
          <a:xfrm>
            <a:off x="7353243" y="6068670"/>
            <a:ext cx="1335747" cy="433936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5" name="CuadroTexto 14">
            <a:extLst>
              <a:ext uri="{FF2B5EF4-FFF2-40B4-BE49-F238E27FC236}">
                <a16:creationId xmlns:a16="http://schemas.microsoft.com/office/drawing/2014/main" id="{F538567B-BA1F-4F2E-B5D0-0D8323B0D0DE}"/>
              </a:ext>
            </a:extLst>
          </xdr:cNvPr>
          <xdr:cNvSpPr txBox="1"/>
        </xdr:nvSpPr>
        <xdr:spPr>
          <a:xfrm>
            <a:off x="7109351" y="6562258"/>
            <a:ext cx="1973755" cy="5187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ES" sz="1050" b="1" baseline="0">
                <a:solidFill>
                  <a:srgbClr val="002060"/>
                </a:solidFill>
                <a:latin typeface="+mn-lt"/>
              </a:rPr>
              <a:t>Avenida Reforma 2-32 Zona 9 </a:t>
            </a:r>
          </a:p>
          <a:p>
            <a:pPr algn="ctr"/>
            <a:r>
              <a:rPr lang="es-ES" sz="1050" b="1" baseline="0">
                <a:solidFill>
                  <a:srgbClr val="002060"/>
                </a:solidFill>
                <a:latin typeface="+mn-lt"/>
              </a:rPr>
              <a:t>PBX: 2412-6969</a:t>
            </a:r>
            <a:endParaRPr lang="es-ES" sz="1400" b="1">
              <a:solidFill>
                <a:srgbClr val="002060"/>
              </a:solidFill>
              <a:latin typeface="+mn-lt"/>
            </a:endParaRPr>
          </a:p>
        </xdr:txBody>
      </xdr:sp>
      <xdr:cxnSp macro="">
        <xdr:nvCxnSpPr>
          <xdr:cNvPr id="16" name="Conector recto 15">
            <a:extLst>
              <a:ext uri="{FF2B5EF4-FFF2-40B4-BE49-F238E27FC236}">
                <a16:creationId xmlns:a16="http://schemas.microsoft.com/office/drawing/2014/main" id="{7023446E-A915-4404-AB13-F27C47A261ED}"/>
              </a:ext>
            </a:extLst>
          </xdr:cNvPr>
          <xdr:cNvCxnSpPr/>
        </xdr:nvCxnSpPr>
        <xdr:spPr>
          <a:xfrm flipH="1">
            <a:off x="9032710" y="5918538"/>
            <a:ext cx="5442" cy="1219200"/>
          </a:xfrm>
          <a:prstGeom prst="line">
            <a:avLst/>
          </a:prstGeom>
          <a:ln w="19050">
            <a:solidFill>
              <a:schemeClr val="accent5">
                <a:lumMod val="75000"/>
              </a:schemeClr>
            </a:solidFill>
          </a:ln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9:Q18"/>
  <sheetViews>
    <sheetView showGridLines="0" topLeftCell="A7" zoomScale="85" zoomScaleNormal="85" zoomScaleSheetLayoutView="85" zoomScalePageLayoutView="85" workbookViewId="0">
      <selection activeCell="G16" sqref="G16"/>
    </sheetView>
  </sheetViews>
  <sheetFormatPr baseColWidth="10" defaultRowHeight="15" x14ac:dyDescent="0.25"/>
  <cols>
    <col min="1" max="1" width="8.7109375" customWidth="1"/>
    <col min="2" max="2" width="19.28515625" customWidth="1"/>
    <col min="3" max="3" width="15" customWidth="1"/>
    <col min="4" max="4" width="18.28515625" customWidth="1"/>
    <col min="5" max="5" width="6.85546875" customWidth="1"/>
    <col min="6" max="6" width="14" customWidth="1"/>
    <col min="7" max="7" width="16.42578125" bestFit="1" customWidth="1"/>
    <col min="8" max="8" width="13.28515625" bestFit="1" customWidth="1"/>
    <col min="9" max="9" width="12.140625" bestFit="1" customWidth="1"/>
    <col min="10" max="10" width="14.140625" customWidth="1"/>
    <col min="11" max="11" width="8.85546875" bestFit="1" customWidth="1"/>
    <col min="12" max="12" width="13.42578125" customWidth="1"/>
    <col min="13" max="13" width="11.7109375" bestFit="1" customWidth="1"/>
    <col min="14" max="14" width="16.5703125" customWidth="1"/>
    <col min="15" max="15" width="14.5703125" customWidth="1"/>
    <col min="16" max="16" width="12.85546875" bestFit="1" customWidth="1"/>
    <col min="17" max="17" width="13.85546875" customWidth="1"/>
  </cols>
  <sheetData>
    <row r="9" spans="1:17" ht="26.25" customHeight="1" x14ac:dyDescent="0.4">
      <c r="A9" s="31" t="s">
        <v>34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spans="1:17" ht="18.75" x14ac:dyDescent="0.3">
      <c r="A10" s="32" t="s">
        <v>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</row>
    <row r="11" spans="1:17" ht="18.75" x14ac:dyDescent="0.3">
      <c r="A11" s="32" t="s">
        <v>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</row>
    <row r="12" spans="1:17" ht="15.75" x14ac:dyDescent="0.25">
      <c r="A12" s="33" t="s">
        <v>3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</row>
    <row r="13" spans="1:17" ht="26.25" x14ac:dyDescent="0.4">
      <c r="A13" s="34" t="s">
        <v>182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7" ht="21.75" thickBot="1" x14ac:dyDescent="0.4">
      <c r="A14" s="30" t="s">
        <v>4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</row>
    <row r="15" spans="1:17" s="18" customFormat="1" ht="53.25" customHeight="1" thickBot="1" x14ac:dyDescent="0.25">
      <c r="A15" s="14" t="s">
        <v>5</v>
      </c>
      <c r="B15" s="15" t="s">
        <v>6</v>
      </c>
      <c r="C15" s="16" t="s">
        <v>7</v>
      </c>
      <c r="D15" s="15" t="s">
        <v>8</v>
      </c>
      <c r="E15" s="15" t="s">
        <v>23</v>
      </c>
      <c r="F15" s="15" t="s">
        <v>24</v>
      </c>
      <c r="G15" s="15" t="s">
        <v>22</v>
      </c>
      <c r="H15" s="15" t="s">
        <v>25</v>
      </c>
      <c r="I15" s="15" t="s">
        <v>35</v>
      </c>
      <c r="J15" s="15" t="s">
        <v>36</v>
      </c>
      <c r="K15" s="15" t="s">
        <v>11</v>
      </c>
      <c r="L15" s="15" t="s">
        <v>12</v>
      </c>
      <c r="M15" s="15" t="s">
        <v>26</v>
      </c>
      <c r="N15" s="15" t="s">
        <v>13</v>
      </c>
      <c r="O15" s="15" t="s">
        <v>14</v>
      </c>
      <c r="P15" s="16" t="s">
        <v>15</v>
      </c>
      <c r="Q15" s="17" t="s">
        <v>16</v>
      </c>
    </row>
    <row r="16" spans="1:17" s="4" customFormat="1" ht="38.1" customHeight="1" x14ac:dyDescent="0.25">
      <c r="A16" s="3">
        <v>1</v>
      </c>
      <c r="B16" s="12" t="s">
        <v>66</v>
      </c>
      <c r="C16" s="5" t="s">
        <v>53</v>
      </c>
      <c r="D16" s="5" t="s">
        <v>52</v>
      </c>
      <c r="E16" s="5" t="s">
        <v>17</v>
      </c>
      <c r="F16" s="6">
        <v>3300</v>
      </c>
      <c r="G16" s="5" t="s">
        <v>17</v>
      </c>
      <c r="H16" s="5" t="s">
        <v>17</v>
      </c>
      <c r="I16" s="24">
        <v>1500</v>
      </c>
      <c r="J16" s="24">
        <v>250</v>
      </c>
      <c r="K16" s="5" t="s">
        <v>17</v>
      </c>
      <c r="L16" s="5" t="s">
        <v>17</v>
      </c>
      <c r="M16" s="5" t="s">
        <v>17</v>
      </c>
      <c r="N16" s="5" t="s">
        <v>17</v>
      </c>
      <c r="O16" s="6">
        <f>F16+I16+J16</f>
        <v>5050</v>
      </c>
      <c r="P16" s="6">
        <v>784.51</v>
      </c>
      <c r="Q16" s="6">
        <f>+(F16+I16+J16)-P16</f>
        <v>4265.49</v>
      </c>
    </row>
    <row r="17" spans="1:17" s="4" customFormat="1" ht="38.1" customHeight="1" x14ac:dyDescent="0.25">
      <c r="A17" s="3">
        <v>2</v>
      </c>
      <c r="B17" s="12" t="s">
        <v>160</v>
      </c>
      <c r="C17" s="5" t="s">
        <v>161</v>
      </c>
      <c r="D17" s="25" t="s">
        <v>162</v>
      </c>
      <c r="E17" s="5" t="s">
        <v>17</v>
      </c>
      <c r="F17" s="26">
        <v>6800</v>
      </c>
      <c r="G17" s="5" t="s">
        <v>17</v>
      </c>
      <c r="H17" s="5" t="s">
        <v>17</v>
      </c>
      <c r="I17" s="26">
        <v>2000</v>
      </c>
      <c r="J17" s="26">
        <v>250</v>
      </c>
      <c r="K17" s="5" t="s">
        <v>17</v>
      </c>
      <c r="L17" s="5" t="s">
        <v>17</v>
      </c>
      <c r="M17" s="5" t="s">
        <v>17</v>
      </c>
      <c r="N17" s="5" t="s">
        <v>17</v>
      </c>
      <c r="O17" s="26">
        <f>F17+I17+J17</f>
        <v>9050</v>
      </c>
      <c r="P17" s="27">
        <v>1779.11</v>
      </c>
      <c r="Q17" s="26">
        <f>O17-P17</f>
        <v>7270.89</v>
      </c>
    </row>
    <row r="18" spans="1:17" ht="15.75" x14ac:dyDescent="0.25">
      <c r="B18" s="8"/>
      <c r="L18" s="11"/>
      <c r="M18" s="9"/>
      <c r="N18" s="9"/>
    </row>
  </sheetData>
  <mergeCells count="6">
    <mergeCell ref="A14:Q14"/>
    <mergeCell ref="A9:Q9"/>
    <mergeCell ref="A10:Q10"/>
    <mergeCell ref="A11:Q11"/>
    <mergeCell ref="A12:Q12"/>
    <mergeCell ref="A13:Q13"/>
  </mergeCells>
  <conditionalFormatting sqref="B16">
    <cfRule type="duplicateValues" dxfId="23" priority="1204"/>
    <cfRule type="duplicateValues" dxfId="22" priority="1205"/>
  </conditionalFormatting>
  <conditionalFormatting sqref="B17">
    <cfRule type="duplicateValues" dxfId="21" priority="1"/>
    <cfRule type="duplicateValues" dxfId="20" priority="2"/>
  </conditionalFormatting>
  <pageMargins left="0.23622047244094491" right="0.23622047244094491" top="0.74803149606299213" bottom="0.74803149606299213" header="0.31496062992125984" footer="0.31496062992125984"/>
  <pageSetup paperSize="300" scale="6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9:R18"/>
  <sheetViews>
    <sheetView showGridLines="0" topLeftCell="A7" zoomScale="85" zoomScaleNormal="85" zoomScaleSheetLayoutView="70" workbookViewId="0">
      <selection activeCell="B13" sqref="B13:R13"/>
    </sheetView>
  </sheetViews>
  <sheetFormatPr baseColWidth="10" defaultRowHeight="15" x14ac:dyDescent="0.25"/>
  <cols>
    <col min="1" max="1" width="4.85546875" customWidth="1"/>
    <col min="2" max="2" width="6.140625" customWidth="1"/>
    <col min="3" max="3" width="21.28515625" customWidth="1"/>
    <col min="4" max="4" width="23.85546875" customWidth="1"/>
    <col min="5" max="5" width="16.5703125" customWidth="1"/>
    <col min="6" max="6" width="9.7109375" customWidth="1"/>
    <col min="7" max="7" width="15.42578125" bestFit="1" customWidth="1"/>
    <col min="8" max="8" width="16.28515625" customWidth="1"/>
    <col min="9" max="9" width="13.85546875" customWidth="1"/>
    <col min="10" max="10" width="15" customWidth="1"/>
    <col min="11" max="11" width="14.140625" customWidth="1"/>
    <col min="12" max="12" width="9.85546875" customWidth="1"/>
    <col min="13" max="13" width="16.42578125" customWidth="1"/>
    <col min="14" max="14" width="12.5703125" customWidth="1"/>
    <col min="15" max="15" width="15.28515625" customWidth="1"/>
    <col min="16" max="16" width="14.5703125" customWidth="1"/>
    <col min="17" max="17" width="15.7109375" customWidth="1"/>
    <col min="18" max="18" width="15.28515625" customWidth="1"/>
    <col min="19" max="19" width="16.5703125" customWidth="1"/>
  </cols>
  <sheetData>
    <row r="9" spans="1:18" ht="26.25" customHeight="1" x14ac:dyDescent="0.4">
      <c r="B9" s="31" t="s">
        <v>34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18.75" x14ac:dyDescent="0.3">
      <c r="A10" s="1"/>
      <c r="B10" s="32" t="s">
        <v>1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</row>
    <row r="11" spans="1:18" ht="18.75" x14ac:dyDescent="0.3">
      <c r="A11" s="1"/>
      <c r="B11" s="32" t="s">
        <v>2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</row>
    <row r="12" spans="1:18" ht="15.75" x14ac:dyDescent="0.25">
      <c r="A12" s="1"/>
      <c r="B12" s="33" t="s">
        <v>3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</row>
    <row r="13" spans="1:18" ht="26.25" x14ac:dyDescent="0.4">
      <c r="B13" s="34" t="s">
        <v>183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ht="21" x14ac:dyDescent="0.35">
      <c r="B14" s="30" t="s">
        <v>4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 ht="15.75" x14ac:dyDescent="0.25">
      <c r="F15" s="2"/>
      <c r="G15" s="2"/>
      <c r="H15" s="2"/>
      <c r="I15" s="2"/>
      <c r="J15" s="2"/>
      <c r="K15" s="2"/>
      <c r="L15" s="2"/>
    </row>
    <row r="16" spans="1:18" s="18" customFormat="1" ht="24" x14ac:dyDescent="0.2">
      <c r="B16" s="19" t="s">
        <v>5</v>
      </c>
      <c r="C16" s="19" t="s">
        <v>6</v>
      </c>
      <c r="D16" s="19" t="s">
        <v>7</v>
      </c>
      <c r="E16" s="19" t="s">
        <v>8</v>
      </c>
      <c r="F16" s="19" t="s">
        <v>23</v>
      </c>
      <c r="G16" s="19" t="s">
        <v>24</v>
      </c>
      <c r="H16" s="19" t="s">
        <v>41</v>
      </c>
      <c r="I16" s="19" t="s">
        <v>25</v>
      </c>
      <c r="J16" s="19" t="s">
        <v>35</v>
      </c>
      <c r="K16" s="19" t="s">
        <v>36</v>
      </c>
      <c r="L16" s="19" t="s">
        <v>11</v>
      </c>
      <c r="M16" s="19" t="s">
        <v>12</v>
      </c>
      <c r="N16" s="19" t="s">
        <v>26</v>
      </c>
      <c r="O16" s="19" t="s">
        <v>13</v>
      </c>
      <c r="P16" s="19" t="s">
        <v>14</v>
      </c>
      <c r="Q16" s="19" t="s">
        <v>15</v>
      </c>
      <c r="R16" s="19" t="s">
        <v>16</v>
      </c>
    </row>
    <row r="17" spans="2:18" s="4" customFormat="1" ht="38.1" customHeight="1" x14ac:dyDescent="0.25">
      <c r="B17" s="3">
        <v>1</v>
      </c>
      <c r="C17" s="12" t="s">
        <v>60</v>
      </c>
      <c r="D17" s="5" t="s">
        <v>37</v>
      </c>
      <c r="E17" s="5" t="s">
        <v>38</v>
      </c>
      <c r="F17" s="5" t="s">
        <v>17</v>
      </c>
      <c r="G17" s="6">
        <v>24000</v>
      </c>
      <c r="H17" s="5" t="s">
        <v>17</v>
      </c>
      <c r="I17" s="24">
        <v>375</v>
      </c>
      <c r="J17" s="24" t="s">
        <v>17</v>
      </c>
      <c r="K17" s="24">
        <v>250</v>
      </c>
      <c r="L17" s="5" t="s">
        <v>17</v>
      </c>
      <c r="M17" s="5" t="s">
        <v>17</v>
      </c>
      <c r="N17" s="5" t="s">
        <v>17</v>
      </c>
      <c r="O17" s="5" t="s">
        <v>17</v>
      </c>
      <c r="P17" s="6">
        <f>SUM(G17:O17)</f>
        <v>24625</v>
      </c>
      <c r="Q17" s="6">
        <v>5511.6</v>
      </c>
      <c r="R17" s="6">
        <f>+P17-Q17</f>
        <v>19113.400000000001</v>
      </c>
    </row>
    <row r="18" spans="2:18" s="4" customFormat="1" ht="38.1" customHeight="1" x14ac:dyDescent="0.25">
      <c r="B18" s="3">
        <v>2</v>
      </c>
      <c r="C18" s="12" t="s">
        <v>61</v>
      </c>
      <c r="D18" s="5" t="s">
        <v>59</v>
      </c>
      <c r="E18" s="5" t="s">
        <v>38</v>
      </c>
      <c r="F18" s="5" t="s">
        <v>17</v>
      </c>
      <c r="G18" s="6">
        <v>15000</v>
      </c>
      <c r="H18" s="5" t="s">
        <v>17</v>
      </c>
      <c r="I18" s="24">
        <v>375</v>
      </c>
      <c r="J18" s="24" t="s">
        <v>17</v>
      </c>
      <c r="K18" s="24">
        <v>250</v>
      </c>
      <c r="L18" s="5" t="s">
        <v>17</v>
      </c>
      <c r="M18" s="5" t="s">
        <v>17</v>
      </c>
      <c r="N18" s="5" t="s">
        <v>17</v>
      </c>
      <c r="O18" s="5" t="s">
        <v>17</v>
      </c>
      <c r="P18" s="6">
        <f>SUM(G18:O18)</f>
        <v>15625</v>
      </c>
      <c r="Q18" s="6">
        <v>3417.85</v>
      </c>
      <c r="R18" s="6">
        <f>+P18-Q18</f>
        <v>12207.15</v>
      </c>
    </row>
  </sheetData>
  <mergeCells count="6">
    <mergeCell ref="B14:R14"/>
    <mergeCell ref="B9:R9"/>
    <mergeCell ref="B10:R10"/>
    <mergeCell ref="B11:R11"/>
    <mergeCell ref="B12:R12"/>
    <mergeCell ref="B13:R13"/>
  </mergeCells>
  <conditionalFormatting sqref="C17:C18">
    <cfRule type="duplicateValues" dxfId="19" priority="1120"/>
    <cfRule type="duplicateValues" dxfId="18" priority="1121"/>
  </conditionalFormatting>
  <pageMargins left="1" right="1" top="1" bottom="1" header="0.5" footer="0.5"/>
  <pageSetup paperSize="300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97"/>
  <sheetViews>
    <sheetView showGridLines="0" topLeftCell="C4" zoomScale="85" zoomScaleNormal="85" zoomScaleSheetLayoutView="40" zoomScalePageLayoutView="25" workbookViewId="0">
      <selection activeCell="E13" sqref="E13"/>
    </sheetView>
  </sheetViews>
  <sheetFormatPr baseColWidth="10" defaultRowHeight="15" x14ac:dyDescent="0.25"/>
  <cols>
    <col min="1" max="1" width="6.42578125" hidden="1" customWidth="1"/>
    <col min="2" max="2" width="6.42578125" customWidth="1"/>
    <col min="3" max="3" width="8.28515625" customWidth="1"/>
    <col min="4" max="4" width="25.85546875" style="13" customWidth="1"/>
    <col min="5" max="5" width="19.28515625" customWidth="1"/>
    <col min="6" max="6" width="34.42578125" style="4" customWidth="1"/>
    <col min="7" max="7" width="8.5703125" bestFit="1" customWidth="1"/>
    <col min="8" max="8" width="14.85546875" bestFit="1" customWidth="1"/>
    <col min="9" max="9" width="15.42578125" bestFit="1" customWidth="1"/>
    <col min="10" max="10" width="10.7109375" bestFit="1" customWidth="1"/>
    <col min="11" max="11" width="8.85546875" bestFit="1" customWidth="1"/>
    <col min="12" max="12" width="10.7109375" bestFit="1" customWidth="1"/>
    <col min="13" max="13" width="7.42578125" bestFit="1" customWidth="1"/>
    <col min="14" max="14" width="13.42578125" bestFit="1" customWidth="1"/>
    <col min="15" max="15" width="9.42578125" bestFit="1" customWidth="1"/>
    <col min="16" max="16" width="14.28515625" bestFit="1" customWidth="1"/>
    <col min="17" max="17" width="11.85546875" bestFit="1" customWidth="1"/>
    <col min="18" max="18" width="14.42578125" bestFit="1" customWidth="1"/>
    <col min="19" max="19" width="12.140625" customWidth="1"/>
    <col min="20" max="20" width="4" customWidth="1"/>
  </cols>
  <sheetData>
    <row r="1" spans="3:19" ht="102.75" customHeight="1" x14ac:dyDescent="0.25"/>
    <row r="2" spans="3:19" ht="28.5" customHeight="1" x14ac:dyDescent="0.25">
      <c r="C2" s="38" t="s">
        <v>0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3:19" ht="13.5" customHeight="1" x14ac:dyDescent="0.25"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3:19" s="1" customFormat="1" ht="23.25" x14ac:dyDescent="0.25">
      <c r="C4" s="39" t="s">
        <v>1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</row>
    <row r="5" spans="3:19" s="1" customFormat="1" ht="23.25" x14ac:dyDescent="0.35">
      <c r="C5" s="40" t="s">
        <v>2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</row>
    <row r="6" spans="3:19" s="1" customFormat="1" ht="26.25" customHeight="1" x14ac:dyDescent="0.25">
      <c r="C6" s="35" t="s">
        <v>3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</row>
    <row r="7" spans="3:19" ht="25.5" customHeight="1" x14ac:dyDescent="0.25">
      <c r="C7" s="36" t="s">
        <v>184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</row>
    <row r="8" spans="3:19" ht="20.25" customHeight="1" x14ac:dyDescent="0.25">
      <c r="C8" s="37" t="s">
        <v>4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</row>
    <row r="9" spans="3:19" ht="11.25" customHeight="1" thickBot="1" x14ac:dyDescent="0.3">
      <c r="E9" s="2"/>
      <c r="F9" s="7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3:19" s="20" customFormat="1" ht="56.25" customHeight="1" thickBot="1" x14ac:dyDescent="0.3">
      <c r="C10" s="21" t="s">
        <v>5</v>
      </c>
      <c r="D10" s="15" t="s">
        <v>6</v>
      </c>
      <c r="E10" s="16" t="s">
        <v>7</v>
      </c>
      <c r="F10" s="15" t="s">
        <v>8</v>
      </c>
      <c r="G10" s="15" t="s">
        <v>23</v>
      </c>
      <c r="H10" s="15" t="s">
        <v>24</v>
      </c>
      <c r="I10" s="15" t="s">
        <v>41</v>
      </c>
      <c r="J10" s="15" t="s">
        <v>25</v>
      </c>
      <c r="K10" s="15" t="s">
        <v>9</v>
      </c>
      <c r="L10" s="15" t="s">
        <v>10</v>
      </c>
      <c r="M10" s="15" t="s">
        <v>11</v>
      </c>
      <c r="N10" s="15" t="s">
        <v>12</v>
      </c>
      <c r="O10" s="15" t="s">
        <v>26</v>
      </c>
      <c r="P10" s="15" t="s">
        <v>13</v>
      </c>
      <c r="Q10" s="15" t="s">
        <v>40</v>
      </c>
      <c r="R10" s="16" t="s">
        <v>15</v>
      </c>
      <c r="S10" s="17" t="s">
        <v>16</v>
      </c>
    </row>
    <row r="11" spans="3:19" ht="33.75" customHeight="1" x14ac:dyDescent="0.25">
      <c r="C11" s="22">
        <v>1</v>
      </c>
      <c r="D11" s="29" t="s">
        <v>43</v>
      </c>
      <c r="E11" s="5" t="s">
        <v>18</v>
      </c>
      <c r="F11" s="5" t="s">
        <v>86</v>
      </c>
      <c r="G11" s="5" t="s">
        <v>17</v>
      </c>
      <c r="H11" s="6">
        <v>16000</v>
      </c>
      <c r="I11" s="5" t="s">
        <v>17</v>
      </c>
      <c r="J11" s="5" t="s">
        <v>17</v>
      </c>
      <c r="K11" s="5" t="s">
        <v>17</v>
      </c>
      <c r="L11" s="5" t="s">
        <v>17</v>
      </c>
      <c r="M11" s="5" t="s">
        <v>17</v>
      </c>
      <c r="N11" s="5" t="s">
        <v>17</v>
      </c>
      <c r="O11" s="5" t="s">
        <v>17</v>
      </c>
      <c r="P11" s="5" t="s">
        <v>17</v>
      </c>
      <c r="Q11" s="6">
        <f t="shared" ref="Q11:Q17" si="0">H11</f>
        <v>16000</v>
      </c>
      <c r="R11" s="6">
        <f>+Q11/1.12*5%</f>
        <v>714.28571428571422</v>
      </c>
      <c r="S11" s="6">
        <f t="shared" ref="S11:S17" si="1">Q11-R11</f>
        <v>15285.714285714286</v>
      </c>
    </row>
    <row r="12" spans="3:19" ht="33.75" customHeight="1" x14ac:dyDescent="0.25">
      <c r="C12" s="22">
        <f>C11+1</f>
        <v>2</v>
      </c>
      <c r="D12" s="29" t="s">
        <v>19</v>
      </c>
      <c r="E12" s="5" t="s">
        <v>21</v>
      </c>
      <c r="F12" s="5" t="s">
        <v>82</v>
      </c>
      <c r="G12" s="5" t="s">
        <v>17</v>
      </c>
      <c r="H12" s="6">
        <v>13000</v>
      </c>
      <c r="I12" s="5" t="s">
        <v>17</v>
      </c>
      <c r="J12" s="5" t="s">
        <v>17</v>
      </c>
      <c r="K12" s="5" t="s">
        <v>17</v>
      </c>
      <c r="L12" s="5" t="s">
        <v>17</v>
      </c>
      <c r="M12" s="5" t="s">
        <v>17</v>
      </c>
      <c r="N12" s="5" t="s">
        <v>17</v>
      </c>
      <c r="O12" s="5" t="s">
        <v>17</v>
      </c>
      <c r="P12" s="5" t="s">
        <v>17</v>
      </c>
      <c r="Q12" s="6">
        <f t="shared" si="0"/>
        <v>13000</v>
      </c>
      <c r="R12" s="6">
        <f t="shared" ref="R12:R14" si="2">Q12*0.05</f>
        <v>650</v>
      </c>
      <c r="S12" s="6">
        <f t="shared" si="1"/>
        <v>12350</v>
      </c>
    </row>
    <row r="13" spans="3:19" ht="33.75" customHeight="1" x14ac:dyDescent="0.25">
      <c r="C13" s="22">
        <f t="shared" ref="C13:C76" si="3">C12+1</f>
        <v>3</v>
      </c>
      <c r="D13" s="29" t="s">
        <v>20</v>
      </c>
      <c r="E13" s="5" t="s">
        <v>18</v>
      </c>
      <c r="F13" s="5" t="s">
        <v>84</v>
      </c>
      <c r="G13" s="5" t="s">
        <v>17</v>
      </c>
      <c r="H13" s="6">
        <v>13000</v>
      </c>
      <c r="I13" s="5" t="s">
        <v>17</v>
      </c>
      <c r="J13" s="5" t="s">
        <v>17</v>
      </c>
      <c r="K13" s="5" t="s">
        <v>17</v>
      </c>
      <c r="L13" s="5" t="s">
        <v>17</v>
      </c>
      <c r="M13" s="5" t="s">
        <v>17</v>
      </c>
      <c r="N13" s="5" t="s">
        <v>17</v>
      </c>
      <c r="O13" s="5" t="s">
        <v>17</v>
      </c>
      <c r="P13" s="5" t="s">
        <v>17</v>
      </c>
      <c r="Q13" s="6">
        <f t="shared" si="0"/>
        <v>13000</v>
      </c>
      <c r="R13" s="6">
        <f t="shared" si="2"/>
        <v>650</v>
      </c>
      <c r="S13" s="6">
        <f t="shared" si="1"/>
        <v>12350</v>
      </c>
    </row>
    <row r="14" spans="3:19" ht="33.75" customHeight="1" x14ac:dyDescent="0.25">
      <c r="C14" s="22">
        <f t="shared" si="3"/>
        <v>4</v>
      </c>
      <c r="D14" s="29" t="s">
        <v>28</v>
      </c>
      <c r="E14" s="5" t="s">
        <v>18</v>
      </c>
      <c r="F14" s="5" t="s">
        <v>44</v>
      </c>
      <c r="G14" s="5" t="s">
        <v>17</v>
      </c>
      <c r="H14" s="6">
        <v>16000</v>
      </c>
      <c r="I14" s="5" t="s">
        <v>17</v>
      </c>
      <c r="J14" s="5" t="s">
        <v>17</v>
      </c>
      <c r="K14" s="5" t="s">
        <v>17</v>
      </c>
      <c r="L14" s="5" t="s">
        <v>17</v>
      </c>
      <c r="M14" s="5" t="s">
        <v>17</v>
      </c>
      <c r="N14" s="5" t="s">
        <v>17</v>
      </c>
      <c r="O14" s="5" t="s">
        <v>17</v>
      </c>
      <c r="P14" s="5" t="s">
        <v>17</v>
      </c>
      <c r="Q14" s="6">
        <f t="shared" si="0"/>
        <v>16000</v>
      </c>
      <c r="R14" s="6">
        <f t="shared" si="2"/>
        <v>800</v>
      </c>
      <c r="S14" s="6">
        <f t="shared" si="1"/>
        <v>15200</v>
      </c>
    </row>
    <row r="15" spans="3:19" ht="33.75" customHeight="1" x14ac:dyDescent="0.25">
      <c r="C15" s="22">
        <f t="shared" si="3"/>
        <v>5</v>
      </c>
      <c r="D15" s="29" t="s">
        <v>46</v>
      </c>
      <c r="E15" s="5" t="s">
        <v>33</v>
      </c>
      <c r="F15" s="5" t="s">
        <v>79</v>
      </c>
      <c r="G15" s="5" t="s">
        <v>17</v>
      </c>
      <c r="H15" s="6">
        <v>6000</v>
      </c>
      <c r="I15" s="5" t="s">
        <v>17</v>
      </c>
      <c r="J15" s="5" t="s">
        <v>17</v>
      </c>
      <c r="K15" s="5" t="s">
        <v>17</v>
      </c>
      <c r="L15" s="5" t="s">
        <v>17</v>
      </c>
      <c r="M15" s="5" t="s">
        <v>17</v>
      </c>
      <c r="N15" s="5" t="s">
        <v>17</v>
      </c>
      <c r="O15" s="5" t="s">
        <v>17</v>
      </c>
      <c r="P15" s="5" t="s">
        <v>17</v>
      </c>
      <c r="Q15" s="6">
        <f t="shared" si="0"/>
        <v>6000</v>
      </c>
      <c r="R15" s="6">
        <f t="shared" ref="R15:R17" si="4">Q15*0.05</f>
        <v>300</v>
      </c>
      <c r="S15" s="6">
        <f t="shared" si="1"/>
        <v>5700</v>
      </c>
    </row>
    <row r="16" spans="3:19" ht="33.75" customHeight="1" x14ac:dyDescent="0.25">
      <c r="C16" s="22">
        <f t="shared" si="3"/>
        <v>6</v>
      </c>
      <c r="D16" s="29" t="s">
        <v>48</v>
      </c>
      <c r="E16" s="5" t="s">
        <v>42</v>
      </c>
      <c r="F16" s="5" t="s">
        <v>83</v>
      </c>
      <c r="G16" s="5" t="s">
        <v>17</v>
      </c>
      <c r="H16" s="6">
        <v>9000</v>
      </c>
      <c r="I16" s="5" t="s">
        <v>17</v>
      </c>
      <c r="J16" s="5" t="s">
        <v>17</v>
      </c>
      <c r="K16" s="5" t="s">
        <v>17</v>
      </c>
      <c r="L16" s="5" t="s">
        <v>17</v>
      </c>
      <c r="M16" s="5" t="s">
        <v>17</v>
      </c>
      <c r="N16" s="5" t="s">
        <v>17</v>
      </c>
      <c r="O16" s="5" t="s">
        <v>17</v>
      </c>
      <c r="P16" s="5" t="s">
        <v>17</v>
      </c>
      <c r="Q16" s="6">
        <f t="shared" si="0"/>
        <v>9000</v>
      </c>
      <c r="R16" s="6">
        <f t="shared" si="4"/>
        <v>450</v>
      </c>
      <c r="S16" s="6">
        <f t="shared" si="1"/>
        <v>8550</v>
      </c>
    </row>
    <row r="17" spans="3:19" ht="33.75" customHeight="1" x14ac:dyDescent="0.25">
      <c r="C17" s="22">
        <f t="shared" si="3"/>
        <v>7</v>
      </c>
      <c r="D17" s="29" t="s">
        <v>57</v>
      </c>
      <c r="E17" s="5" t="s">
        <v>42</v>
      </c>
      <c r="F17" s="5" t="s">
        <v>95</v>
      </c>
      <c r="G17" s="5" t="s">
        <v>17</v>
      </c>
      <c r="H17" s="6">
        <v>10000</v>
      </c>
      <c r="I17" s="5" t="s">
        <v>17</v>
      </c>
      <c r="J17" s="5" t="s">
        <v>17</v>
      </c>
      <c r="K17" s="5" t="s">
        <v>17</v>
      </c>
      <c r="L17" s="5" t="s">
        <v>17</v>
      </c>
      <c r="M17" s="5" t="s">
        <v>17</v>
      </c>
      <c r="N17" s="5" t="s">
        <v>17</v>
      </c>
      <c r="O17" s="5" t="s">
        <v>17</v>
      </c>
      <c r="P17" s="5" t="s">
        <v>17</v>
      </c>
      <c r="Q17" s="6">
        <f t="shared" si="0"/>
        <v>10000</v>
      </c>
      <c r="R17" s="6">
        <f t="shared" si="4"/>
        <v>500</v>
      </c>
      <c r="S17" s="6">
        <f t="shared" si="1"/>
        <v>9500</v>
      </c>
    </row>
    <row r="18" spans="3:19" ht="33.75" customHeight="1" x14ac:dyDescent="0.25">
      <c r="C18" s="22">
        <f t="shared" si="3"/>
        <v>8</v>
      </c>
      <c r="D18" s="29" t="s">
        <v>54</v>
      </c>
      <c r="E18" s="5" t="s">
        <v>18</v>
      </c>
      <c r="F18" s="5" t="s">
        <v>39</v>
      </c>
      <c r="G18" s="5" t="s">
        <v>17</v>
      </c>
      <c r="H18" s="6">
        <v>16000</v>
      </c>
      <c r="I18" s="5" t="s">
        <v>17</v>
      </c>
      <c r="J18" s="5" t="s">
        <v>17</v>
      </c>
      <c r="K18" s="5" t="s">
        <v>17</v>
      </c>
      <c r="L18" s="5" t="s">
        <v>17</v>
      </c>
      <c r="M18" s="5" t="s">
        <v>17</v>
      </c>
      <c r="N18" s="5" t="s">
        <v>17</v>
      </c>
      <c r="O18" s="5" t="s">
        <v>17</v>
      </c>
      <c r="P18" s="5" t="s">
        <v>17</v>
      </c>
      <c r="Q18" s="6">
        <f t="shared" ref="Q18:Q22" si="5">H18</f>
        <v>16000</v>
      </c>
      <c r="R18" s="6">
        <f t="shared" ref="R18:R22" si="6">Q18*0.05</f>
        <v>800</v>
      </c>
      <c r="S18" s="6">
        <f t="shared" ref="S18:S22" si="7">Q18-R18</f>
        <v>15200</v>
      </c>
    </row>
    <row r="19" spans="3:19" ht="33.75" customHeight="1" x14ac:dyDescent="0.25">
      <c r="C19" s="22">
        <f t="shared" si="3"/>
        <v>9</v>
      </c>
      <c r="D19" s="29" t="s">
        <v>144</v>
      </c>
      <c r="E19" s="5" t="s">
        <v>18</v>
      </c>
      <c r="F19" s="5" t="s">
        <v>45</v>
      </c>
      <c r="G19" s="5" t="s">
        <v>17</v>
      </c>
      <c r="H19" s="6">
        <v>16000</v>
      </c>
      <c r="I19" s="5" t="s">
        <v>17</v>
      </c>
      <c r="J19" s="5" t="s">
        <v>17</v>
      </c>
      <c r="K19" s="5" t="s">
        <v>17</v>
      </c>
      <c r="L19" s="5" t="s">
        <v>17</v>
      </c>
      <c r="M19" s="5" t="s">
        <v>17</v>
      </c>
      <c r="N19" s="5" t="s">
        <v>17</v>
      </c>
      <c r="O19" s="5" t="s">
        <v>17</v>
      </c>
      <c r="P19" s="5" t="s">
        <v>17</v>
      </c>
      <c r="Q19" s="6">
        <f t="shared" si="5"/>
        <v>16000</v>
      </c>
      <c r="R19" s="6">
        <f t="shared" si="6"/>
        <v>800</v>
      </c>
      <c r="S19" s="6">
        <f t="shared" si="7"/>
        <v>15200</v>
      </c>
    </row>
    <row r="20" spans="3:19" ht="33.75" customHeight="1" x14ac:dyDescent="0.25">
      <c r="C20" s="22">
        <f t="shared" si="3"/>
        <v>10</v>
      </c>
      <c r="D20" s="29" t="s">
        <v>145</v>
      </c>
      <c r="E20" s="5" t="s">
        <v>21</v>
      </c>
      <c r="F20" s="5" t="s">
        <v>78</v>
      </c>
      <c r="G20" s="5" t="s">
        <v>17</v>
      </c>
      <c r="H20" s="6">
        <v>8000</v>
      </c>
      <c r="I20" s="5" t="s">
        <v>17</v>
      </c>
      <c r="J20" s="5" t="s">
        <v>17</v>
      </c>
      <c r="K20" s="5" t="s">
        <v>17</v>
      </c>
      <c r="L20" s="5" t="s">
        <v>17</v>
      </c>
      <c r="M20" s="5" t="s">
        <v>17</v>
      </c>
      <c r="N20" s="5" t="s">
        <v>17</v>
      </c>
      <c r="O20" s="5" t="s">
        <v>17</v>
      </c>
      <c r="P20" s="5" t="s">
        <v>17</v>
      </c>
      <c r="Q20" s="6">
        <f t="shared" si="5"/>
        <v>8000</v>
      </c>
      <c r="R20" s="6">
        <f t="shared" si="6"/>
        <v>400</v>
      </c>
      <c r="S20" s="6">
        <f t="shared" si="7"/>
        <v>7600</v>
      </c>
    </row>
    <row r="21" spans="3:19" ht="33.75" customHeight="1" x14ac:dyDescent="0.25">
      <c r="C21" s="22">
        <f t="shared" si="3"/>
        <v>11</v>
      </c>
      <c r="D21" s="29" t="s">
        <v>63</v>
      </c>
      <c r="E21" s="5" t="s">
        <v>18</v>
      </c>
      <c r="F21" s="5" t="s">
        <v>75</v>
      </c>
      <c r="G21" s="5" t="s">
        <v>17</v>
      </c>
      <c r="H21" s="6">
        <v>16000</v>
      </c>
      <c r="I21" s="5" t="s">
        <v>17</v>
      </c>
      <c r="J21" s="5" t="s">
        <v>17</v>
      </c>
      <c r="K21" s="5" t="s">
        <v>17</v>
      </c>
      <c r="L21" s="5" t="s">
        <v>17</v>
      </c>
      <c r="M21" s="5" t="s">
        <v>17</v>
      </c>
      <c r="N21" s="5" t="s">
        <v>17</v>
      </c>
      <c r="O21" s="5" t="s">
        <v>17</v>
      </c>
      <c r="P21" s="5" t="s">
        <v>17</v>
      </c>
      <c r="Q21" s="6">
        <f t="shared" si="5"/>
        <v>16000</v>
      </c>
      <c r="R21" s="6">
        <f t="shared" si="6"/>
        <v>800</v>
      </c>
      <c r="S21" s="6">
        <f t="shared" si="7"/>
        <v>15200</v>
      </c>
    </row>
    <row r="22" spans="3:19" ht="33.75" customHeight="1" x14ac:dyDescent="0.25">
      <c r="C22" s="22">
        <f t="shared" si="3"/>
        <v>12</v>
      </c>
      <c r="D22" s="29" t="s">
        <v>64</v>
      </c>
      <c r="E22" s="5" t="s">
        <v>21</v>
      </c>
      <c r="F22" s="5" t="s">
        <v>39</v>
      </c>
      <c r="G22" s="5" t="s">
        <v>17</v>
      </c>
      <c r="H22" s="6">
        <v>7000</v>
      </c>
      <c r="I22" s="5" t="s">
        <v>17</v>
      </c>
      <c r="J22" s="5" t="s">
        <v>17</v>
      </c>
      <c r="K22" s="5" t="s">
        <v>17</v>
      </c>
      <c r="L22" s="5" t="s">
        <v>17</v>
      </c>
      <c r="M22" s="5" t="s">
        <v>17</v>
      </c>
      <c r="N22" s="5" t="s">
        <v>17</v>
      </c>
      <c r="O22" s="5" t="s">
        <v>17</v>
      </c>
      <c r="P22" s="5" t="s">
        <v>17</v>
      </c>
      <c r="Q22" s="6">
        <f t="shared" si="5"/>
        <v>7000</v>
      </c>
      <c r="R22" s="6">
        <f t="shared" si="6"/>
        <v>350</v>
      </c>
      <c r="S22" s="6">
        <f t="shared" si="7"/>
        <v>6650</v>
      </c>
    </row>
    <row r="23" spans="3:19" ht="33.75" customHeight="1" x14ac:dyDescent="0.25">
      <c r="C23" s="22">
        <f t="shared" si="3"/>
        <v>13</v>
      </c>
      <c r="D23" s="29" t="s">
        <v>73</v>
      </c>
      <c r="E23" s="5" t="s">
        <v>18</v>
      </c>
      <c r="F23" s="5" t="s">
        <v>136</v>
      </c>
      <c r="G23" s="5" t="s">
        <v>17</v>
      </c>
      <c r="H23" s="6">
        <v>13000</v>
      </c>
      <c r="I23" s="5" t="s">
        <v>17</v>
      </c>
      <c r="J23" s="5" t="s">
        <v>17</v>
      </c>
      <c r="K23" s="5" t="s">
        <v>17</v>
      </c>
      <c r="L23" s="5" t="s">
        <v>17</v>
      </c>
      <c r="M23" s="5" t="s">
        <v>17</v>
      </c>
      <c r="N23" s="5" t="s">
        <v>17</v>
      </c>
      <c r="O23" s="5" t="s">
        <v>17</v>
      </c>
      <c r="P23" s="5" t="s">
        <v>17</v>
      </c>
      <c r="Q23" s="6">
        <f t="shared" ref="Q23:Q25" si="8">H23</f>
        <v>13000</v>
      </c>
      <c r="R23" s="6">
        <f t="shared" ref="R23:R25" si="9">Q23*0.05</f>
        <v>650</v>
      </c>
      <c r="S23" s="6">
        <f t="shared" ref="S23:S25" si="10">Q23-R23</f>
        <v>12350</v>
      </c>
    </row>
    <row r="24" spans="3:19" ht="33.75" customHeight="1" x14ac:dyDescent="0.25">
      <c r="C24" s="22">
        <f t="shared" si="3"/>
        <v>14</v>
      </c>
      <c r="D24" s="29" t="s">
        <v>81</v>
      </c>
      <c r="E24" s="5" t="s">
        <v>18</v>
      </c>
      <c r="F24" s="5" t="s">
        <v>75</v>
      </c>
      <c r="G24" s="5" t="s">
        <v>17</v>
      </c>
      <c r="H24" s="6">
        <v>13000</v>
      </c>
      <c r="I24" s="5" t="s">
        <v>17</v>
      </c>
      <c r="J24" s="5" t="s">
        <v>17</v>
      </c>
      <c r="K24" s="5" t="s">
        <v>17</v>
      </c>
      <c r="L24" s="5" t="s">
        <v>17</v>
      </c>
      <c r="M24" s="5" t="s">
        <v>17</v>
      </c>
      <c r="N24" s="5" t="s">
        <v>17</v>
      </c>
      <c r="O24" s="5" t="s">
        <v>17</v>
      </c>
      <c r="P24" s="5" t="s">
        <v>17</v>
      </c>
      <c r="Q24" s="6">
        <f t="shared" si="8"/>
        <v>13000</v>
      </c>
      <c r="R24" s="6">
        <f t="shared" si="9"/>
        <v>650</v>
      </c>
      <c r="S24" s="6">
        <f t="shared" si="10"/>
        <v>12350</v>
      </c>
    </row>
    <row r="25" spans="3:19" ht="33.75" customHeight="1" x14ac:dyDescent="0.25">
      <c r="C25" s="22">
        <f t="shared" si="3"/>
        <v>15</v>
      </c>
      <c r="D25" s="29" t="s">
        <v>62</v>
      </c>
      <c r="E25" s="5" t="s">
        <v>18</v>
      </c>
      <c r="F25" s="5" t="s">
        <v>58</v>
      </c>
      <c r="G25" s="5" t="s">
        <v>17</v>
      </c>
      <c r="H25" s="6">
        <v>16000</v>
      </c>
      <c r="I25" s="5" t="s">
        <v>17</v>
      </c>
      <c r="J25" s="5" t="s">
        <v>17</v>
      </c>
      <c r="K25" s="5" t="s">
        <v>17</v>
      </c>
      <c r="L25" s="5" t="s">
        <v>17</v>
      </c>
      <c r="M25" s="5" t="s">
        <v>17</v>
      </c>
      <c r="N25" s="5" t="s">
        <v>17</v>
      </c>
      <c r="O25" s="5" t="s">
        <v>17</v>
      </c>
      <c r="P25" s="5" t="s">
        <v>17</v>
      </c>
      <c r="Q25" s="6">
        <f t="shared" si="8"/>
        <v>16000</v>
      </c>
      <c r="R25" s="6">
        <f t="shared" si="9"/>
        <v>800</v>
      </c>
      <c r="S25" s="6">
        <f t="shared" si="10"/>
        <v>15200</v>
      </c>
    </row>
    <row r="26" spans="3:19" ht="33.75" customHeight="1" x14ac:dyDescent="0.25">
      <c r="C26" s="22">
        <f t="shared" si="3"/>
        <v>16</v>
      </c>
      <c r="D26" s="29" t="s">
        <v>89</v>
      </c>
      <c r="E26" s="5" t="s">
        <v>18</v>
      </c>
      <c r="F26" s="5" t="s">
        <v>136</v>
      </c>
      <c r="G26" s="5" t="s">
        <v>17</v>
      </c>
      <c r="H26" s="6">
        <v>16000</v>
      </c>
      <c r="I26" s="5" t="s">
        <v>17</v>
      </c>
      <c r="J26" s="5" t="s">
        <v>17</v>
      </c>
      <c r="K26" s="5" t="s">
        <v>17</v>
      </c>
      <c r="L26" s="5" t="s">
        <v>17</v>
      </c>
      <c r="M26" s="5" t="s">
        <v>17</v>
      </c>
      <c r="N26" s="5" t="s">
        <v>17</v>
      </c>
      <c r="O26" s="5" t="s">
        <v>17</v>
      </c>
      <c r="P26" s="5" t="s">
        <v>17</v>
      </c>
      <c r="Q26" s="6">
        <f t="shared" ref="Q26:Q37" si="11">H26</f>
        <v>16000</v>
      </c>
      <c r="R26" s="6">
        <f t="shared" ref="R26:R34" si="12">Q26*0.05</f>
        <v>800</v>
      </c>
      <c r="S26" s="6">
        <f t="shared" ref="S26:S37" si="13">Q26-R26</f>
        <v>15200</v>
      </c>
    </row>
    <row r="27" spans="3:19" ht="33.75" customHeight="1" x14ac:dyDescent="0.25">
      <c r="C27" s="22">
        <f t="shared" si="3"/>
        <v>17</v>
      </c>
      <c r="D27" s="29" t="s">
        <v>90</v>
      </c>
      <c r="E27" s="5" t="s">
        <v>21</v>
      </c>
      <c r="F27" s="5" t="s">
        <v>96</v>
      </c>
      <c r="G27" s="5" t="s">
        <v>17</v>
      </c>
      <c r="H27" s="6">
        <v>6000</v>
      </c>
      <c r="I27" s="5" t="s">
        <v>17</v>
      </c>
      <c r="J27" s="5" t="s">
        <v>17</v>
      </c>
      <c r="K27" s="5" t="s">
        <v>17</v>
      </c>
      <c r="L27" s="5" t="s">
        <v>17</v>
      </c>
      <c r="M27" s="5" t="s">
        <v>17</v>
      </c>
      <c r="N27" s="5" t="s">
        <v>17</v>
      </c>
      <c r="O27" s="5" t="s">
        <v>17</v>
      </c>
      <c r="P27" s="5" t="s">
        <v>17</v>
      </c>
      <c r="Q27" s="6">
        <f t="shared" si="11"/>
        <v>6000</v>
      </c>
      <c r="R27" s="6">
        <f t="shared" si="12"/>
        <v>300</v>
      </c>
      <c r="S27" s="6">
        <f t="shared" si="13"/>
        <v>5700</v>
      </c>
    </row>
    <row r="28" spans="3:19" ht="45" customHeight="1" x14ac:dyDescent="0.25">
      <c r="C28" s="22">
        <f t="shared" si="3"/>
        <v>18</v>
      </c>
      <c r="D28" s="29" t="s">
        <v>91</v>
      </c>
      <c r="E28" s="5" t="s">
        <v>98</v>
      </c>
      <c r="F28" s="5" t="s">
        <v>99</v>
      </c>
      <c r="G28" s="5" t="s">
        <v>17</v>
      </c>
      <c r="H28" s="6">
        <v>16000</v>
      </c>
      <c r="I28" s="5" t="s">
        <v>17</v>
      </c>
      <c r="J28" s="5" t="s">
        <v>17</v>
      </c>
      <c r="K28" s="5" t="s">
        <v>17</v>
      </c>
      <c r="L28" s="5" t="s">
        <v>17</v>
      </c>
      <c r="M28" s="5" t="s">
        <v>17</v>
      </c>
      <c r="N28" s="5" t="s">
        <v>17</v>
      </c>
      <c r="O28" s="5" t="s">
        <v>17</v>
      </c>
      <c r="P28" s="5" t="s">
        <v>17</v>
      </c>
      <c r="Q28" s="6">
        <f t="shared" si="11"/>
        <v>16000</v>
      </c>
      <c r="R28" s="6">
        <f t="shared" si="12"/>
        <v>800</v>
      </c>
      <c r="S28" s="6">
        <f t="shared" si="13"/>
        <v>15200</v>
      </c>
    </row>
    <row r="29" spans="3:19" ht="33.75" customHeight="1" x14ac:dyDescent="0.25">
      <c r="C29" s="22">
        <f t="shared" si="3"/>
        <v>19</v>
      </c>
      <c r="D29" s="29" t="s">
        <v>93</v>
      </c>
      <c r="E29" s="5" t="s">
        <v>98</v>
      </c>
      <c r="F29" s="5" t="s">
        <v>94</v>
      </c>
      <c r="G29" s="5" t="s">
        <v>17</v>
      </c>
      <c r="H29" s="6">
        <v>16000</v>
      </c>
      <c r="I29" s="5" t="s">
        <v>17</v>
      </c>
      <c r="J29" s="5" t="s">
        <v>17</v>
      </c>
      <c r="K29" s="5" t="s">
        <v>17</v>
      </c>
      <c r="L29" s="5" t="s">
        <v>17</v>
      </c>
      <c r="M29" s="5" t="s">
        <v>17</v>
      </c>
      <c r="N29" s="5" t="s">
        <v>17</v>
      </c>
      <c r="O29" s="5" t="s">
        <v>17</v>
      </c>
      <c r="P29" s="5" t="s">
        <v>17</v>
      </c>
      <c r="Q29" s="6">
        <f t="shared" si="11"/>
        <v>16000</v>
      </c>
      <c r="R29" s="6">
        <f t="shared" si="12"/>
        <v>800</v>
      </c>
      <c r="S29" s="6">
        <f t="shared" si="13"/>
        <v>15200</v>
      </c>
    </row>
    <row r="30" spans="3:19" ht="33.75" customHeight="1" x14ac:dyDescent="0.25">
      <c r="C30" s="22">
        <f t="shared" si="3"/>
        <v>20</v>
      </c>
      <c r="D30" s="29" t="s">
        <v>100</v>
      </c>
      <c r="E30" s="5" t="s">
        <v>97</v>
      </c>
      <c r="F30" s="5" t="s">
        <v>39</v>
      </c>
      <c r="G30" s="5" t="s">
        <v>17</v>
      </c>
      <c r="H30" s="6">
        <v>12000</v>
      </c>
      <c r="I30" s="5" t="s">
        <v>17</v>
      </c>
      <c r="J30" s="5" t="s">
        <v>17</v>
      </c>
      <c r="K30" s="5" t="s">
        <v>17</v>
      </c>
      <c r="L30" s="5" t="s">
        <v>17</v>
      </c>
      <c r="M30" s="5" t="s">
        <v>17</v>
      </c>
      <c r="N30" s="5" t="s">
        <v>17</v>
      </c>
      <c r="O30" s="5" t="s">
        <v>17</v>
      </c>
      <c r="P30" s="5" t="s">
        <v>17</v>
      </c>
      <c r="Q30" s="6">
        <f t="shared" si="11"/>
        <v>12000</v>
      </c>
      <c r="R30" s="6">
        <f t="shared" si="12"/>
        <v>600</v>
      </c>
      <c r="S30" s="6">
        <f t="shared" si="13"/>
        <v>11400</v>
      </c>
    </row>
    <row r="31" spans="3:19" ht="33.75" customHeight="1" x14ac:dyDescent="0.25">
      <c r="C31" s="22">
        <f t="shared" si="3"/>
        <v>21</v>
      </c>
      <c r="D31" s="29" t="s">
        <v>101</v>
      </c>
      <c r="E31" s="5" t="s">
        <v>97</v>
      </c>
      <c r="F31" s="5" t="s">
        <v>39</v>
      </c>
      <c r="G31" s="5" t="s">
        <v>17</v>
      </c>
      <c r="H31" s="6">
        <v>9000</v>
      </c>
      <c r="I31" s="5" t="s">
        <v>17</v>
      </c>
      <c r="J31" s="5" t="s">
        <v>17</v>
      </c>
      <c r="K31" s="5" t="s">
        <v>17</v>
      </c>
      <c r="L31" s="5" t="s">
        <v>17</v>
      </c>
      <c r="M31" s="5" t="s">
        <v>17</v>
      </c>
      <c r="N31" s="5" t="s">
        <v>17</v>
      </c>
      <c r="O31" s="5" t="s">
        <v>17</v>
      </c>
      <c r="P31" s="5" t="s">
        <v>17</v>
      </c>
      <c r="Q31" s="6">
        <f t="shared" si="11"/>
        <v>9000</v>
      </c>
      <c r="R31" s="6">
        <f t="shared" si="12"/>
        <v>450</v>
      </c>
      <c r="S31" s="6">
        <f t="shared" si="13"/>
        <v>8550</v>
      </c>
    </row>
    <row r="32" spans="3:19" ht="33.75" customHeight="1" x14ac:dyDescent="0.25">
      <c r="C32" s="22">
        <f t="shared" si="3"/>
        <v>22</v>
      </c>
      <c r="D32" s="29" t="s">
        <v>102</v>
      </c>
      <c r="E32" s="5" t="s">
        <v>98</v>
      </c>
      <c r="F32" s="5" t="s">
        <v>75</v>
      </c>
      <c r="G32" s="5" t="s">
        <v>17</v>
      </c>
      <c r="H32" s="6">
        <v>13000</v>
      </c>
      <c r="I32" s="5" t="s">
        <v>17</v>
      </c>
      <c r="J32" s="5" t="s">
        <v>17</v>
      </c>
      <c r="K32" s="5" t="s">
        <v>17</v>
      </c>
      <c r="L32" s="5" t="s">
        <v>17</v>
      </c>
      <c r="M32" s="5" t="s">
        <v>17</v>
      </c>
      <c r="N32" s="5" t="s">
        <v>17</v>
      </c>
      <c r="O32" s="5" t="s">
        <v>17</v>
      </c>
      <c r="P32" s="5" t="s">
        <v>17</v>
      </c>
      <c r="Q32" s="6">
        <f t="shared" si="11"/>
        <v>13000</v>
      </c>
      <c r="R32" s="6">
        <f t="shared" si="12"/>
        <v>650</v>
      </c>
      <c r="S32" s="6">
        <f t="shared" si="13"/>
        <v>12350</v>
      </c>
    </row>
    <row r="33" spans="3:19" ht="33.75" customHeight="1" x14ac:dyDescent="0.25">
      <c r="C33" s="22">
        <f t="shared" si="3"/>
        <v>23</v>
      </c>
      <c r="D33" s="29" t="s">
        <v>50</v>
      </c>
      <c r="E33" s="5" t="s">
        <v>42</v>
      </c>
      <c r="F33" s="5" t="s">
        <v>39</v>
      </c>
      <c r="G33" s="5" t="s">
        <v>17</v>
      </c>
      <c r="H33" s="6">
        <v>8000</v>
      </c>
      <c r="I33" s="5" t="s">
        <v>17</v>
      </c>
      <c r="J33" s="5" t="s">
        <v>17</v>
      </c>
      <c r="K33" s="5" t="s">
        <v>17</v>
      </c>
      <c r="L33" s="5" t="s">
        <v>17</v>
      </c>
      <c r="M33" s="5" t="s">
        <v>17</v>
      </c>
      <c r="N33" s="5" t="s">
        <v>17</v>
      </c>
      <c r="O33" s="5" t="s">
        <v>17</v>
      </c>
      <c r="P33" s="5" t="s">
        <v>17</v>
      </c>
      <c r="Q33" s="6">
        <f t="shared" si="11"/>
        <v>8000</v>
      </c>
      <c r="R33" s="6">
        <f t="shared" si="12"/>
        <v>400</v>
      </c>
      <c r="S33" s="6">
        <f t="shared" si="13"/>
        <v>7600</v>
      </c>
    </row>
    <row r="34" spans="3:19" ht="33.75" customHeight="1" x14ac:dyDescent="0.25">
      <c r="C34" s="22">
        <f t="shared" si="3"/>
        <v>24</v>
      </c>
      <c r="D34" s="29" t="s">
        <v>51</v>
      </c>
      <c r="E34" s="5" t="s">
        <v>42</v>
      </c>
      <c r="F34" s="5" t="s">
        <v>39</v>
      </c>
      <c r="G34" s="5" t="s">
        <v>17</v>
      </c>
      <c r="H34" s="6">
        <v>8000</v>
      </c>
      <c r="I34" s="5" t="s">
        <v>17</v>
      </c>
      <c r="J34" s="5" t="s">
        <v>17</v>
      </c>
      <c r="K34" s="5" t="s">
        <v>17</v>
      </c>
      <c r="L34" s="5" t="s">
        <v>17</v>
      </c>
      <c r="M34" s="5" t="s">
        <v>17</v>
      </c>
      <c r="N34" s="5" t="s">
        <v>17</v>
      </c>
      <c r="O34" s="5" t="s">
        <v>17</v>
      </c>
      <c r="P34" s="5" t="s">
        <v>17</v>
      </c>
      <c r="Q34" s="6">
        <f t="shared" si="11"/>
        <v>8000</v>
      </c>
      <c r="R34" s="6">
        <f t="shared" si="12"/>
        <v>400</v>
      </c>
      <c r="S34" s="6">
        <f t="shared" si="13"/>
        <v>7600</v>
      </c>
    </row>
    <row r="35" spans="3:19" ht="33.75" customHeight="1" x14ac:dyDescent="0.25">
      <c r="C35" s="22">
        <f t="shared" si="3"/>
        <v>25</v>
      </c>
      <c r="D35" s="29" t="s">
        <v>31</v>
      </c>
      <c r="E35" s="5" t="s">
        <v>21</v>
      </c>
      <c r="F35" s="5" t="s">
        <v>39</v>
      </c>
      <c r="G35" s="5" t="s">
        <v>17</v>
      </c>
      <c r="H35" s="6">
        <v>8000</v>
      </c>
      <c r="I35" s="5" t="s">
        <v>17</v>
      </c>
      <c r="J35" s="5" t="s">
        <v>17</v>
      </c>
      <c r="K35" s="5" t="s">
        <v>17</v>
      </c>
      <c r="L35" s="5" t="s">
        <v>17</v>
      </c>
      <c r="M35" s="5" t="s">
        <v>17</v>
      </c>
      <c r="N35" s="5" t="s">
        <v>17</v>
      </c>
      <c r="O35" s="5" t="s">
        <v>17</v>
      </c>
      <c r="P35" s="5" t="s">
        <v>17</v>
      </c>
      <c r="Q35" s="6">
        <f t="shared" si="11"/>
        <v>8000</v>
      </c>
      <c r="R35" s="6">
        <f>+Q35/1.12*5%</f>
        <v>357.14285714285711</v>
      </c>
      <c r="S35" s="6">
        <f t="shared" si="13"/>
        <v>7642.8571428571431</v>
      </c>
    </row>
    <row r="36" spans="3:19" ht="33.75" customHeight="1" x14ac:dyDescent="0.25">
      <c r="C36" s="22">
        <f t="shared" si="3"/>
        <v>26</v>
      </c>
      <c r="D36" s="29" t="s">
        <v>29</v>
      </c>
      <c r="E36" s="5" t="s">
        <v>42</v>
      </c>
      <c r="F36" s="5" t="s">
        <v>45</v>
      </c>
      <c r="G36" s="5" t="s">
        <v>17</v>
      </c>
      <c r="H36" s="6">
        <v>7000</v>
      </c>
      <c r="I36" s="5" t="s">
        <v>17</v>
      </c>
      <c r="J36" s="5" t="s">
        <v>17</v>
      </c>
      <c r="K36" s="5" t="s">
        <v>17</v>
      </c>
      <c r="L36" s="5" t="s">
        <v>17</v>
      </c>
      <c r="M36" s="5" t="s">
        <v>17</v>
      </c>
      <c r="N36" s="5" t="s">
        <v>17</v>
      </c>
      <c r="O36" s="5" t="s">
        <v>17</v>
      </c>
      <c r="P36" s="5" t="s">
        <v>17</v>
      </c>
      <c r="Q36" s="6">
        <f t="shared" si="11"/>
        <v>7000</v>
      </c>
      <c r="R36" s="6">
        <f t="shared" ref="R36:R37" si="14">Q36*0.05</f>
        <v>350</v>
      </c>
      <c r="S36" s="6">
        <f t="shared" si="13"/>
        <v>6650</v>
      </c>
    </row>
    <row r="37" spans="3:19" ht="33.75" customHeight="1" x14ac:dyDescent="0.25">
      <c r="C37" s="22">
        <f t="shared" si="3"/>
        <v>27</v>
      </c>
      <c r="D37" s="29" t="s">
        <v>133</v>
      </c>
      <c r="E37" s="5" t="s">
        <v>21</v>
      </c>
      <c r="F37" s="5" t="s">
        <v>94</v>
      </c>
      <c r="G37" s="5" t="s">
        <v>17</v>
      </c>
      <c r="H37" s="6">
        <v>6000</v>
      </c>
      <c r="I37" s="5"/>
      <c r="J37" s="5"/>
      <c r="K37" s="5"/>
      <c r="L37" s="5"/>
      <c r="M37" s="5"/>
      <c r="N37" s="5"/>
      <c r="O37" s="5"/>
      <c r="P37" s="5"/>
      <c r="Q37" s="6">
        <f t="shared" si="11"/>
        <v>6000</v>
      </c>
      <c r="R37" s="6">
        <f t="shared" si="14"/>
        <v>300</v>
      </c>
      <c r="S37" s="6">
        <f t="shared" si="13"/>
        <v>5700</v>
      </c>
    </row>
    <row r="38" spans="3:19" ht="33.75" customHeight="1" x14ac:dyDescent="0.25">
      <c r="C38" s="22">
        <f t="shared" si="3"/>
        <v>28</v>
      </c>
      <c r="D38" s="29" t="s">
        <v>71</v>
      </c>
      <c r="E38" s="5" t="s">
        <v>18</v>
      </c>
      <c r="F38" s="5" t="s">
        <v>127</v>
      </c>
      <c r="G38" s="5" t="s">
        <v>17</v>
      </c>
      <c r="H38" s="6">
        <v>16000</v>
      </c>
      <c r="I38" s="5" t="s">
        <v>17</v>
      </c>
      <c r="J38" s="5" t="s">
        <v>17</v>
      </c>
      <c r="K38" s="5" t="s">
        <v>17</v>
      </c>
      <c r="L38" s="5" t="s">
        <v>17</v>
      </c>
      <c r="M38" s="5" t="s">
        <v>17</v>
      </c>
      <c r="N38" s="5" t="s">
        <v>17</v>
      </c>
      <c r="O38" s="5" t="s">
        <v>17</v>
      </c>
      <c r="P38" s="5" t="s">
        <v>17</v>
      </c>
      <c r="Q38" s="6">
        <f t="shared" ref="Q38" si="15">H38</f>
        <v>16000</v>
      </c>
      <c r="R38" s="6">
        <f t="shared" ref="R38" si="16">Q38*0.05</f>
        <v>800</v>
      </c>
      <c r="S38" s="6">
        <f t="shared" ref="S38" si="17">Q38-R38</f>
        <v>15200</v>
      </c>
    </row>
    <row r="39" spans="3:19" ht="33.75" customHeight="1" x14ac:dyDescent="0.25">
      <c r="C39" s="22">
        <f t="shared" si="3"/>
        <v>29</v>
      </c>
      <c r="D39" s="29" t="s">
        <v>169</v>
      </c>
      <c r="E39" s="5" t="s">
        <v>21</v>
      </c>
      <c r="F39" s="5" t="s">
        <v>58</v>
      </c>
      <c r="G39" s="5" t="s">
        <v>17</v>
      </c>
      <c r="H39" s="6">
        <v>7000</v>
      </c>
      <c r="I39" s="5" t="s">
        <v>17</v>
      </c>
      <c r="J39" s="5" t="s">
        <v>17</v>
      </c>
      <c r="K39" s="5" t="s">
        <v>17</v>
      </c>
      <c r="L39" s="5" t="s">
        <v>17</v>
      </c>
      <c r="M39" s="5" t="s">
        <v>17</v>
      </c>
      <c r="N39" s="5" t="s">
        <v>17</v>
      </c>
      <c r="O39" s="5" t="s">
        <v>17</v>
      </c>
      <c r="P39" s="5" t="s">
        <v>17</v>
      </c>
      <c r="Q39" s="6">
        <f t="shared" ref="Q39" si="18">H39</f>
        <v>7000</v>
      </c>
      <c r="R39" s="6">
        <f t="shared" ref="R39" si="19">Q39*0.05</f>
        <v>350</v>
      </c>
      <c r="S39" s="6">
        <f t="shared" ref="S39" si="20">Q39-R39</f>
        <v>6650</v>
      </c>
    </row>
    <row r="40" spans="3:19" ht="33.75" customHeight="1" x14ac:dyDescent="0.25">
      <c r="C40" s="22">
        <f t="shared" si="3"/>
        <v>30</v>
      </c>
      <c r="D40" s="29" t="s">
        <v>137</v>
      </c>
      <c r="E40" s="5" t="s">
        <v>18</v>
      </c>
      <c r="F40" s="5" t="s">
        <v>58</v>
      </c>
      <c r="G40" s="5" t="s">
        <v>17</v>
      </c>
      <c r="H40" s="6">
        <v>16000</v>
      </c>
      <c r="I40" s="5"/>
      <c r="J40" s="5"/>
      <c r="K40" s="5"/>
      <c r="L40" s="5"/>
      <c r="M40" s="5"/>
      <c r="N40" s="5"/>
      <c r="O40" s="5"/>
      <c r="P40" s="5"/>
      <c r="Q40" s="6">
        <f t="shared" ref="Q40" si="21">H40</f>
        <v>16000</v>
      </c>
      <c r="R40" s="6">
        <f t="shared" ref="R40" si="22">Q40*0.05</f>
        <v>800</v>
      </c>
      <c r="S40" s="6">
        <f t="shared" ref="S40" si="23">Q40-R40</f>
        <v>15200</v>
      </c>
    </row>
    <row r="41" spans="3:19" ht="33.75" customHeight="1" x14ac:dyDescent="0.25">
      <c r="C41" s="22">
        <f t="shared" si="3"/>
        <v>31</v>
      </c>
      <c r="D41" s="29" t="s">
        <v>107</v>
      </c>
      <c r="E41" s="5" t="s">
        <v>18</v>
      </c>
      <c r="F41" s="5" t="s">
        <v>122</v>
      </c>
      <c r="G41" s="5" t="s">
        <v>17</v>
      </c>
      <c r="H41" s="6">
        <v>12000</v>
      </c>
      <c r="I41" s="5" t="s">
        <v>17</v>
      </c>
      <c r="J41" s="5" t="s">
        <v>17</v>
      </c>
      <c r="K41" s="5" t="s">
        <v>17</v>
      </c>
      <c r="L41" s="5" t="s">
        <v>17</v>
      </c>
      <c r="M41" s="5" t="s">
        <v>17</v>
      </c>
      <c r="N41" s="5" t="s">
        <v>17</v>
      </c>
      <c r="O41" s="5" t="s">
        <v>17</v>
      </c>
      <c r="P41" s="5" t="s">
        <v>17</v>
      </c>
      <c r="Q41" s="6">
        <f t="shared" ref="Q41:Q42" si="24">H41</f>
        <v>12000</v>
      </c>
      <c r="R41" s="6">
        <f t="shared" ref="R41:R42" si="25">Q41*0.05</f>
        <v>600</v>
      </c>
      <c r="S41" s="6">
        <f t="shared" ref="S41:S42" si="26">Q41-R41</f>
        <v>11400</v>
      </c>
    </row>
    <row r="42" spans="3:19" ht="33.75" customHeight="1" x14ac:dyDescent="0.25">
      <c r="C42" s="22">
        <f t="shared" si="3"/>
        <v>32</v>
      </c>
      <c r="D42" s="29" t="s">
        <v>113</v>
      </c>
      <c r="E42" s="5" t="s">
        <v>18</v>
      </c>
      <c r="F42" s="5" t="s">
        <v>122</v>
      </c>
      <c r="G42" s="5" t="s">
        <v>17</v>
      </c>
      <c r="H42" s="6">
        <v>12000</v>
      </c>
      <c r="I42" s="5" t="s">
        <v>17</v>
      </c>
      <c r="J42" s="5" t="s">
        <v>17</v>
      </c>
      <c r="K42" s="5" t="s">
        <v>17</v>
      </c>
      <c r="L42" s="5" t="s">
        <v>17</v>
      </c>
      <c r="M42" s="5" t="s">
        <v>17</v>
      </c>
      <c r="N42" s="5" t="s">
        <v>17</v>
      </c>
      <c r="O42" s="5" t="s">
        <v>17</v>
      </c>
      <c r="P42" s="5" t="s">
        <v>17</v>
      </c>
      <c r="Q42" s="6">
        <f t="shared" si="24"/>
        <v>12000</v>
      </c>
      <c r="R42" s="6">
        <f t="shared" si="25"/>
        <v>600</v>
      </c>
      <c r="S42" s="6">
        <f t="shared" si="26"/>
        <v>11400</v>
      </c>
    </row>
    <row r="43" spans="3:19" ht="33.75" customHeight="1" x14ac:dyDescent="0.25">
      <c r="C43" s="22">
        <f t="shared" si="3"/>
        <v>33</v>
      </c>
      <c r="D43" s="29" t="s">
        <v>103</v>
      </c>
      <c r="E43" s="5" t="s">
        <v>21</v>
      </c>
      <c r="F43" s="5" t="s">
        <v>117</v>
      </c>
      <c r="G43" s="5" t="s">
        <v>17</v>
      </c>
      <c r="H43" s="6">
        <v>13000</v>
      </c>
      <c r="I43" s="5" t="s">
        <v>17</v>
      </c>
      <c r="J43" s="5" t="s">
        <v>17</v>
      </c>
      <c r="K43" s="5" t="s">
        <v>17</v>
      </c>
      <c r="L43" s="5" t="s">
        <v>17</v>
      </c>
      <c r="M43" s="5" t="s">
        <v>17</v>
      </c>
      <c r="N43" s="5" t="s">
        <v>17</v>
      </c>
      <c r="O43" s="5" t="s">
        <v>17</v>
      </c>
      <c r="P43" s="5" t="s">
        <v>17</v>
      </c>
      <c r="Q43" s="6">
        <f t="shared" ref="Q43" si="27">H43</f>
        <v>13000</v>
      </c>
      <c r="R43" s="6">
        <f t="shared" ref="R43" si="28">Q43*0.05</f>
        <v>650</v>
      </c>
      <c r="S43" s="6">
        <f t="shared" ref="S43" si="29">Q43-R43</f>
        <v>12350</v>
      </c>
    </row>
    <row r="44" spans="3:19" ht="33.75" customHeight="1" x14ac:dyDescent="0.25">
      <c r="C44" s="22">
        <f t="shared" si="3"/>
        <v>34</v>
      </c>
      <c r="D44" s="29" t="s">
        <v>114</v>
      </c>
      <c r="E44" s="5" t="s">
        <v>18</v>
      </c>
      <c r="F44" s="5" t="s">
        <v>126</v>
      </c>
      <c r="G44" s="5" t="s">
        <v>17</v>
      </c>
      <c r="H44" s="6">
        <v>13000</v>
      </c>
      <c r="I44" s="5" t="s">
        <v>17</v>
      </c>
      <c r="J44" s="5" t="s">
        <v>17</v>
      </c>
      <c r="K44" s="5" t="s">
        <v>17</v>
      </c>
      <c r="L44" s="5" t="s">
        <v>17</v>
      </c>
      <c r="M44" s="5" t="s">
        <v>17</v>
      </c>
      <c r="N44" s="5" t="s">
        <v>17</v>
      </c>
      <c r="O44" s="5" t="s">
        <v>17</v>
      </c>
      <c r="P44" s="5" t="s">
        <v>17</v>
      </c>
      <c r="Q44" s="6">
        <f t="shared" ref="Q44:Q97" si="30">H44</f>
        <v>13000</v>
      </c>
      <c r="R44" s="6">
        <f t="shared" ref="R44:R45" si="31">Q44*0.05</f>
        <v>650</v>
      </c>
      <c r="S44" s="6">
        <f t="shared" ref="S44:S97" si="32">Q44-R44</f>
        <v>12350</v>
      </c>
    </row>
    <row r="45" spans="3:19" ht="33.75" customHeight="1" x14ac:dyDescent="0.25">
      <c r="C45" s="22">
        <f t="shared" si="3"/>
        <v>35</v>
      </c>
      <c r="D45" s="29" t="s">
        <v>27</v>
      </c>
      <c r="E45" s="5" t="s">
        <v>21</v>
      </c>
      <c r="F45" s="5" t="s">
        <v>118</v>
      </c>
      <c r="G45" s="5" t="s">
        <v>17</v>
      </c>
      <c r="H45" s="6">
        <v>8000</v>
      </c>
      <c r="I45" s="5" t="s">
        <v>17</v>
      </c>
      <c r="J45" s="5" t="s">
        <v>17</v>
      </c>
      <c r="K45" s="5" t="s">
        <v>17</v>
      </c>
      <c r="L45" s="5" t="s">
        <v>17</v>
      </c>
      <c r="M45" s="5" t="s">
        <v>17</v>
      </c>
      <c r="N45" s="5" t="s">
        <v>17</v>
      </c>
      <c r="O45" s="5" t="s">
        <v>17</v>
      </c>
      <c r="P45" s="5" t="s">
        <v>17</v>
      </c>
      <c r="Q45" s="6">
        <f t="shared" si="30"/>
        <v>8000</v>
      </c>
      <c r="R45" s="6">
        <f t="shared" si="31"/>
        <v>400</v>
      </c>
      <c r="S45" s="6">
        <f t="shared" si="32"/>
        <v>7600</v>
      </c>
    </row>
    <row r="46" spans="3:19" ht="33.75" customHeight="1" x14ac:dyDescent="0.25">
      <c r="C46" s="22">
        <f t="shared" si="3"/>
        <v>36</v>
      </c>
      <c r="D46" s="29" t="s">
        <v>111</v>
      </c>
      <c r="E46" s="5" t="s">
        <v>21</v>
      </c>
      <c r="F46" s="5" t="s">
        <v>119</v>
      </c>
      <c r="G46" s="5" t="s">
        <v>17</v>
      </c>
      <c r="H46" s="6">
        <v>9000</v>
      </c>
      <c r="I46" s="5" t="s">
        <v>17</v>
      </c>
      <c r="J46" s="5" t="s">
        <v>17</v>
      </c>
      <c r="K46" s="5" t="s">
        <v>17</v>
      </c>
      <c r="L46" s="5" t="s">
        <v>17</v>
      </c>
      <c r="M46" s="5" t="s">
        <v>17</v>
      </c>
      <c r="N46" s="5" t="s">
        <v>17</v>
      </c>
      <c r="O46" s="5" t="s">
        <v>17</v>
      </c>
      <c r="P46" s="5" t="s">
        <v>17</v>
      </c>
      <c r="Q46" s="6">
        <f t="shared" si="30"/>
        <v>9000</v>
      </c>
      <c r="R46" s="6">
        <f>Q46*0.05</f>
        <v>450</v>
      </c>
      <c r="S46" s="6">
        <f>Q46-R46</f>
        <v>8550</v>
      </c>
    </row>
    <row r="47" spans="3:19" ht="33.75" customHeight="1" x14ac:dyDescent="0.25">
      <c r="C47" s="22">
        <f t="shared" si="3"/>
        <v>37</v>
      </c>
      <c r="D47" s="29" t="s">
        <v>88</v>
      </c>
      <c r="E47" s="5" t="s">
        <v>18</v>
      </c>
      <c r="F47" s="5" t="s">
        <v>118</v>
      </c>
      <c r="G47" s="5" t="s">
        <v>17</v>
      </c>
      <c r="H47" s="6">
        <v>13000</v>
      </c>
      <c r="I47" s="5" t="s">
        <v>17</v>
      </c>
      <c r="J47" s="5" t="s">
        <v>17</v>
      </c>
      <c r="K47" s="5" t="s">
        <v>17</v>
      </c>
      <c r="L47" s="5" t="s">
        <v>17</v>
      </c>
      <c r="M47" s="5" t="s">
        <v>17</v>
      </c>
      <c r="N47" s="5" t="s">
        <v>17</v>
      </c>
      <c r="O47" s="5" t="s">
        <v>17</v>
      </c>
      <c r="P47" s="5" t="s">
        <v>17</v>
      </c>
      <c r="Q47" s="6">
        <f t="shared" si="30"/>
        <v>13000</v>
      </c>
      <c r="R47" s="6">
        <f t="shared" ref="R47:R97" si="33">Q47*0.05</f>
        <v>650</v>
      </c>
      <c r="S47" s="6">
        <f t="shared" si="32"/>
        <v>12350</v>
      </c>
    </row>
    <row r="48" spans="3:19" ht="33.75" customHeight="1" x14ac:dyDescent="0.25">
      <c r="C48" s="22">
        <f t="shared" si="3"/>
        <v>38</v>
      </c>
      <c r="D48" s="29" t="s">
        <v>112</v>
      </c>
      <c r="E48" s="5" t="s">
        <v>21</v>
      </c>
      <c r="F48" s="5" t="s">
        <v>118</v>
      </c>
      <c r="G48" s="5" t="s">
        <v>17</v>
      </c>
      <c r="H48" s="6">
        <v>7000</v>
      </c>
      <c r="I48" s="5" t="s">
        <v>17</v>
      </c>
      <c r="J48" s="5" t="s">
        <v>17</v>
      </c>
      <c r="K48" s="5" t="s">
        <v>17</v>
      </c>
      <c r="L48" s="5" t="s">
        <v>17</v>
      </c>
      <c r="M48" s="5" t="s">
        <v>17</v>
      </c>
      <c r="N48" s="5" t="s">
        <v>17</v>
      </c>
      <c r="O48" s="5" t="s">
        <v>17</v>
      </c>
      <c r="P48" s="5" t="s">
        <v>17</v>
      </c>
      <c r="Q48" s="6">
        <f t="shared" si="30"/>
        <v>7000</v>
      </c>
      <c r="R48" s="6">
        <f t="shared" si="33"/>
        <v>350</v>
      </c>
      <c r="S48" s="6">
        <f t="shared" si="32"/>
        <v>6650</v>
      </c>
    </row>
    <row r="49" spans="3:19" ht="33.75" customHeight="1" x14ac:dyDescent="0.25">
      <c r="C49" s="22">
        <f t="shared" si="3"/>
        <v>39</v>
      </c>
      <c r="D49" s="29" t="s">
        <v>110</v>
      </c>
      <c r="E49" s="5" t="s">
        <v>18</v>
      </c>
      <c r="F49" s="5" t="s">
        <v>118</v>
      </c>
      <c r="G49" s="5" t="s">
        <v>17</v>
      </c>
      <c r="H49" s="6">
        <v>13000</v>
      </c>
      <c r="I49" s="5" t="s">
        <v>17</v>
      </c>
      <c r="J49" s="5" t="s">
        <v>17</v>
      </c>
      <c r="K49" s="5" t="s">
        <v>17</v>
      </c>
      <c r="L49" s="5" t="s">
        <v>17</v>
      </c>
      <c r="M49" s="5" t="s">
        <v>17</v>
      </c>
      <c r="N49" s="5" t="s">
        <v>17</v>
      </c>
      <c r="O49" s="5" t="s">
        <v>17</v>
      </c>
      <c r="P49" s="5" t="s">
        <v>17</v>
      </c>
      <c r="Q49" s="6">
        <f t="shared" si="30"/>
        <v>13000</v>
      </c>
      <c r="R49" s="6">
        <f t="shared" si="33"/>
        <v>650</v>
      </c>
      <c r="S49" s="6">
        <f t="shared" si="32"/>
        <v>12350</v>
      </c>
    </row>
    <row r="50" spans="3:19" ht="33.75" customHeight="1" x14ac:dyDescent="0.25">
      <c r="C50" s="22">
        <f t="shared" si="3"/>
        <v>40</v>
      </c>
      <c r="D50" s="29" t="s">
        <v>158</v>
      </c>
      <c r="E50" s="5" t="s">
        <v>21</v>
      </c>
      <c r="F50" s="5" t="s">
        <v>120</v>
      </c>
      <c r="G50" s="5" t="s">
        <v>17</v>
      </c>
      <c r="H50" s="6">
        <v>9000</v>
      </c>
      <c r="I50" s="5" t="s">
        <v>17</v>
      </c>
      <c r="J50" s="5" t="s">
        <v>17</v>
      </c>
      <c r="K50" s="5" t="s">
        <v>17</v>
      </c>
      <c r="L50" s="5" t="s">
        <v>17</v>
      </c>
      <c r="M50" s="5" t="s">
        <v>17</v>
      </c>
      <c r="N50" s="5" t="s">
        <v>17</v>
      </c>
      <c r="O50" s="5" t="s">
        <v>17</v>
      </c>
      <c r="P50" s="5" t="s">
        <v>17</v>
      </c>
      <c r="Q50" s="6">
        <f t="shared" si="30"/>
        <v>9000</v>
      </c>
      <c r="R50" s="6">
        <f t="shared" si="33"/>
        <v>450</v>
      </c>
      <c r="S50" s="6">
        <f t="shared" si="32"/>
        <v>8550</v>
      </c>
    </row>
    <row r="51" spans="3:19" ht="33.75" customHeight="1" x14ac:dyDescent="0.25">
      <c r="C51" s="22">
        <f t="shared" si="3"/>
        <v>41</v>
      </c>
      <c r="D51" s="29" t="s">
        <v>159</v>
      </c>
      <c r="E51" s="5" t="s">
        <v>18</v>
      </c>
      <c r="F51" s="5" t="s">
        <v>118</v>
      </c>
      <c r="G51" s="5" t="s">
        <v>17</v>
      </c>
      <c r="H51" s="6">
        <v>13000</v>
      </c>
      <c r="I51" s="5" t="s">
        <v>17</v>
      </c>
      <c r="J51" s="5" t="s">
        <v>17</v>
      </c>
      <c r="K51" s="5" t="s">
        <v>17</v>
      </c>
      <c r="L51" s="5" t="s">
        <v>17</v>
      </c>
      <c r="M51" s="5" t="s">
        <v>17</v>
      </c>
      <c r="N51" s="5" t="s">
        <v>17</v>
      </c>
      <c r="O51" s="5" t="s">
        <v>17</v>
      </c>
      <c r="P51" s="5" t="s">
        <v>17</v>
      </c>
      <c r="Q51" s="6">
        <f t="shared" si="30"/>
        <v>13000</v>
      </c>
      <c r="R51" s="6">
        <f t="shared" si="33"/>
        <v>650</v>
      </c>
      <c r="S51" s="6">
        <f t="shared" si="32"/>
        <v>12350</v>
      </c>
    </row>
    <row r="52" spans="3:19" ht="33.75" customHeight="1" x14ac:dyDescent="0.25">
      <c r="C52" s="22">
        <f t="shared" si="3"/>
        <v>42</v>
      </c>
      <c r="D52" s="29" t="s">
        <v>157</v>
      </c>
      <c r="E52" s="5" t="s">
        <v>21</v>
      </c>
      <c r="F52" s="5" t="s">
        <v>146</v>
      </c>
      <c r="G52" s="5" t="s">
        <v>17</v>
      </c>
      <c r="H52" s="6">
        <v>7000</v>
      </c>
      <c r="I52" s="5" t="s">
        <v>17</v>
      </c>
      <c r="J52" s="5" t="s">
        <v>17</v>
      </c>
      <c r="K52" s="5" t="s">
        <v>17</v>
      </c>
      <c r="L52" s="5" t="s">
        <v>17</v>
      </c>
      <c r="M52" s="5" t="s">
        <v>17</v>
      </c>
      <c r="N52" s="5" t="s">
        <v>17</v>
      </c>
      <c r="O52" s="5" t="s">
        <v>17</v>
      </c>
      <c r="P52" s="5" t="s">
        <v>17</v>
      </c>
      <c r="Q52" s="6">
        <f t="shared" si="30"/>
        <v>7000</v>
      </c>
      <c r="R52" s="6">
        <f t="shared" si="33"/>
        <v>350</v>
      </c>
      <c r="S52" s="6">
        <f t="shared" si="32"/>
        <v>6650</v>
      </c>
    </row>
    <row r="53" spans="3:19" ht="33.75" customHeight="1" x14ac:dyDescent="0.25">
      <c r="C53" s="22">
        <f t="shared" si="3"/>
        <v>43</v>
      </c>
      <c r="D53" s="29" t="s">
        <v>104</v>
      </c>
      <c r="E53" s="5" t="s">
        <v>21</v>
      </c>
      <c r="F53" s="5" t="s">
        <v>121</v>
      </c>
      <c r="G53" s="5" t="s">
        <v>17</v>
      </c>
      <c r="H53" s="6">
        <v>8000</v>
      </c>
      <c r="I53" s="5" t="s">
        <v>17</v>
      </c>
      <c r="J53" s="5" t="s">
        <v>17</v>
      </c>
      <c r="K53" s="5" t="s">
        <v>17</v>
      </c>
      <c r="L53" s="5" t="s">
        <v>17</v>
      </c>
      <c r="M53" s="5" t="s">
        <v>17</v>
      </c>
      <c r="N53" s="5" t="s">
        <v>17</v>
      </c>
      <c r="O53" s="5" t="s">
        <v>17</v>
      </c>
      <c r="P53" s="5" t="s">
        <v>17</v>
      </c>
      <c r="Q53" s="6">
        <f t="shared" si="30"/>
        <v>8000</v>
      </c>
      <c r="R53" s="6">
        <f t="shared" si="33"/>
        <v>400</v>
      </c>
      <c r="S53" s="6">
        <f t="shared" si="32"/>
        <v>7600</v>
      </c>
    </row>
    <row r="54" spans="3:19" ht="33.75" customHeight="1" x14ac:dyDescent="0.25">
      <c r="C54" s="22">
        <f t="shared" si="3"/>
        <v>44</v>
      </c>
      <c r="D54" s="29" t="s">
        <v>109</v>
      </c>
      <c r="E54" s="5" t="s">
        <v>18</v>
      </c>
      <c r="F54" s="5" t="s">
        <v>39</v>
      </c>
      <c r="G54" s="5" t="s">
        <v>17</v>
      </c>
      <c r="H54" s="6">
        <v>12000</v>
      </c>
      <c r="I54" s="5" t="s">
        <v>17</v>
      </c>
      <c r="J54" s="5" t="s">
        <v>17</v>
      </c>
      <c r="K54" s="5" t="s">
        <v>17</v>
      </c>
      <c r="L54" s="5" t="s">
        <v>17</v>
      </c>
      <c r="M54" s="5" t="s">
        <v>17</v>
      </c>
      <c r="N54" s="5" t="s">
        <v>17</v>
      </c>
      <c r="O54" s="5" t="s">
        <v>17</v>
      </c>
      <c r="P54" s="5" t="s">
        <v>17</v>
      </c>
      <c r="Q54" s="6">
        <f t="shared" si="30"/>
        <v>12000</v>
      </c>
      <c r="R54" s="6">
        <f t="shared" si="33"/>
        <v>600</v>
      </c>
      <c r="S54" s="6">
        <f t="shared" si="32"/>
        <v>11400</v>
      </c>
    </row>
    <row r="55" spans="3:19" ht="33.75" customHeight="1" x14ac:dyDescent="0.25">
      <c r="C55" s="22">
        <f t="shared" si="3"/>
        <v>45</v>
      </c>
      <c r="D55" s="29" t="s">
        <v>115</v>
      </c>
      <c r="E55" s="5" t="s">
        <v>21</v>
      </c>
      <c r="F55" s="5" t="s">
        <v>122</v>
      </c>
      <c r="G55" s="5" t="s">
        <v>17</v>
      </c>
      <c r="H55" s="6">
        <v>7000</v>
      </c>
      <c r="I55" s="5" t="s">
        <v>17</v>
      </c>
      <c r="J55" s="5" t="s">
        <v>17</v>
      </c>
      <c r="K55" s="5" t="s">
        <v>17</v>
      </c>
      <c r="L55" s="5" t="s">
        <v>17</v>
      </c>
      <c r="M55" s="5" t="s">
        <v>17</v>
      </c>
      <c r="N55" s="5" t="s">
        <v>17</v>
      </c>
      <c r="O55" s="5" t="s">
        <v>17</v>
      </c>
      <c r="P55" s="5" t="s">
        <v>17</v>
      </c>
      <c r="Q55" s="6">
        <f t="shared" si="30"/>
        <v>7000</v>
      </c>
      <c r="R55" s="6">
        <f t="shared" si="33"/>
        <v>350</v>
      </c>
      <c r="S55" s="6">
        <f t="shared" si="32"/>
        <v>6650</v>
      </c>
    </row>
    <row r="56" spans="3:19" ht="33.75" customHeight="1" x14ac:dyDescent="0.25">
      <c r="C56" s="22">
        <f t="shared" si="3"/>
        <v>46</v>
      </c>
      <c r="D56" s="29" t="s">
        <v>56</v>
      </c>
      <c r="E56" s="5" t="s">
        <v>42</v>
      </c>
      <c r="F56" s="5" t="s">
        <v>123</v>
      </c>
      <c r="G56" s="5" t="s">
        <v>17</v>
      </c>
      <c r="H56" s="6">
        <v>8000</v>
      </c>
      <c r="I56" s="5" t="s">
        <v>17</v>
      </c>
      <c r="J56" s="5" t="s">
        <v>17</v>
      </c>
      <c r="K56" s="5" t="s">
        <v>17</v>
      </c>
      <c r="L56" s="5" t="s">
        <v>17</v>
      </c>
      <c r="M56" s="5" t="s">
        <v>17</v>
      </c>
      <c r="N56" s="5" t="s">
        <v>17</v>
      </c>
      <c r="O56" s="5" t="s">
        <v>17</v>
      </c>
      <c r="P56" s="5" t="s">
        <v>17</v>
      </c>
      <c r="Q56" s="6">
        <f t="shared" si="30"/>
        <v>8000</v>
      </c>
      <c r="R56" s="6">
        <f t="shared" si="33"/>
        <v>400</v>
      </c>
      <c r="S56" s="6">
        <f t="shared" si="32"/>
        <v>7600</v>
      </c>
    </row>
    <row r="57" spans="3:19" ht="33.75" customHeight="1" x14ac:dyDescent="0.25">
      <c r="C57" s="22">
        <f t="shared" si="3"/>
        <v>47</v>
      </c>
      <c r="D57" s="29" t="s">
        <v>30</v>
      </c>
      <c r="E57" s="5" t="s">
        <v>21</v>
      </c>
      <c r="F57" s="5" t="s">
        <v>122</v>
      </c>
      <c r="G57" s="5" t="s">
        <v>17</v>
      </c>
      <c r="H57" s="6">
        <v>8000</v>
      </c>
      <c r="I57" s="5" t="s">
        <v>17</v>
      </c>
      <c r="J57" s="5" t="s">
        <v>17</v>
      </c>
      <c r="K57" s="5" t="s">
        <v>17</v>
      </c>
      <c r="L57" s="5" t="s">
        <v>17</v>
      </c>
      <c r="M57" s="5" t="s">
        <v>17</v>
      </c>
      <c r="N57" s="5" t="s">
        <v>17</v>
      </c>
      <c r="O57" s="5" t="s">
        <v>17</v>
      </c>
      <c r="P57" s="5" t="s">
        <v>17</v>
      </c>
      <c r="Q57" s="6">
        <f t="shared" si="30"/>
        <v>8000</v>
      </c>
      <c r="R57" s="6">
        <f t="shared" si="33"/>
        <v>400</v>
      </c>
      <c r="S57" s="6">
        <f t="shared" si="32"/>
        <v>7600</v>
      </c>
    </row>
    <row r="58" spans="3:19" ht="33.75" customHeight="1" x14ac:dyDescent="0.25">
      <c r="C58" s="22">
        <f t="shared" si="3"/>
        <v>48</v>
      </c>
      <c r="D58" s="29" t="s">
        <v>69</v>
      </c>
      <c r="E58" s="5" t="s">
        <v>18</v>
      </c>
      <c r="F58" s="5" t="s">
        <v>94</v>
      </c>
      <c r="G58" s="5" t="s">
        <v>17</v>
      </c>
      <c r="H58" s="6">
        <v>12000</v>
      </c>
      <c r="I58" s="5" t="s">
        <v>17</v>
      </c>
      <c r="J58" s="5" t="s">
        <v>17</v>
      </c>
      <c r="K58" s="5" t="s">
        <v>17</v>
      </c>
      <c r="L58" s="5" t="s">
        <v>17</v>
      </c>
      <c r="M58" s="5" t="s">
        <v>17</v>
      </c>
      <c r="N58" s="5" t="s">
        <v>17</v>
      </c>
      <c r="O58" s="5" t="s">
        <v>17</v>
      </c>
      <c r="P58" s="5" t="s">
        <v>17</v>
      </c>
      <c r="Q58" s="6">
        <f t="shared" si="30"/>
        <v>12000</v>
      </c>
      <c r="R58" s="6">
        <f t="shared" si="33"/>
        <v>600</v>
      </c>
      <c r="S58" s="6">
        <f t="shared" si="32"/>
        <v>11400</v>
      </c>
    </row>
    <row r="59" spans="3:19" ht="33.75" customHeight="1" x14ac:dyDescent="0.25">
      <c r="C59" s="22">
        <f t="shared" si="3"/>
        <v>49</v>
      </c>
      <c r="D59" s="29" t="s">
        <v>55</v>
      </c>
      <c r="E59" s="5" t="s">
        <v>21</v>
      </c>
      <c r="F59" s="5" t="s">
        <v>121</v>
      </c>
      <c r="G59" s="5" t="s">
        <v>17</v>
      </c>
      <c r="H59" s="6">
        <v>8000</v>
      </c>
      <c r="I59" s="5" t="s">
        <v>17</v>
      </c>
      <c r="J59" s="5" t="s">
        <v>17</v>
      </c>
      <c r="K59" s="5" t="s">
        <v>17</v>
      </c>
      <c r="L59" s="5" t="s">
        <v>17</v>
      </c>
      <c r="M59" s="5" t="s">
        <v>17</v>
      </c>
      <c r="N59" s="5" t="s">
        <v>17</v>
      </c>
      <c r="O59" s="5" t="s">
        <v>17</v>
      </c>
      <c r="P59" s="5" t="s">
        <v>17</v>
      </c>
      <c r="Q59" s="6">
        <f t="shared" si="30"/>
        <v>8000</v>
      </c>
      <c r="R59" s="6">
        <f t="shared" si="33"/>
        <v>400</v>
      </c>
      <c r="S59" s="6">
        <f t="shared" si="32"/>
        <v>7600</v>
      </c>
    </row>
    <row r="60" spans="3:19" ht="33.75" customHeight="1" x14ac:dyDescent="0.25">
      <c r="C60" s="22">
        <f t="shared" si="3"/>
        <v>50</v>
      </c>
      <c r="D60" s="29" t="s">
        <v>32</v>
      </c>
      <c r="E60" s="5" t="s">
        <v>21</v>
      </c>
      <c r="F60" s="5" t="s">
        <v>122</v>
      </c>
      <c r="G60" s="5" t="s">
        <v>17</v>
      </c>
      <c r="H60" s="6">
        <v>7500</v>
      </c>
      <c r="I60" s="5" t="s">
        <v>17</v>
      </c>
      <c r="J60" s="5" t="s">
        <v>17</v>
      </c>
      <c r="K60" s="5" t="s">
        <v>17</v>
      </c>
      <c r="L60" s="5" t="s">
        <v>17</v>
      </c>
      <c r="M60" s="5" t="s">
        <v>17</v>
      </c>
      <c r="N60" s="5" t="s">
        <v>17</v>
      </c>
      <c r="O60" s="5" t="s">
        <v>17</v>
      </c>
      <c r="P60" s="5" t="s">
        <v>17</v>
      </c>
      <c r="Q60" s="6">
        <f t="shared" si="30"/>
        <v>7500</v>
      </c>
      <c r="R60" s="6">
        <f t="shared" si="33"/>
        <v>375</v>
      </c>
      <c r="S60" s="6">
        <f t="shared" si="32"/>
        <v>7125</v>
      </c>
    </row>
    <row r="61" spans="3:19" ht="33.75" customHeight="1" x14ac:dyDescent="0.25">
      <c r="C61" s="22">
        <f t="shared" si="3"/>
        <v>51</v>
      </c>
      <c r="D61" s="29" t="s">
        <v>72</v>
      </c>
      <c r="E61" s="5" t="s">
        <v>18</v>
      </c>
      <c r="F61" s="5" t="s">
        <v>122</v>
      </c>
      <c r="G61" s="5" t="s">
        <v>17</v>
      </c>
      <c r="H61" s="6">
        <v>13000</v>
      </c>
      <c r="I61" s="5" t="s">
        <v>17</v>
      </c>
      <c r="J61" s="5" t="s">
        <v>17</v>
      </c>
      <c r="K61" s="5" t="s">
        <v>17</v>
      </c>
      <c r="L61" s="5" t="s">
        <v>17</v>
      </c>
      <c r="M61" s="5" t="s">
        <v>17</v>
      </c>
      <c r="N61" s="5" t="s">
        <v>17</v>
      </c>
      <c r="O61" s="5" t="s">
        <v>17</v>
      </c>
      <c r="P61" s="5" t="s">
        <v>17</v>
      </c>
      <c r="Q61" s="6">
        <f t="shared" si="30"/>
        <v>13000</v>
      </c>
      <c r="R61" s="6">
        <f t="shared" si="33"/>
        <v>650</v>
      </c>
      <c r="S61" s="6">
        <f t="shared" si="32"/>
        <v>12350</v>
      </c>
    </row>
    <row r="62" spans="3:19" ht="33.75" customHeight="1" x14ac:dyDescent="0.25">
      <c r="C62" s="22">
        <f t="shared" si="3"/>
        <v>52</v>
      </c>
      <c r="D62" s="29" t="s">
        <v>74</v>
      </c>
      <c r="E62" s="5" t="s">
        <v>21</v>
      </c>
      <c r="F62" s="5" t="s">
        <v>123</v>
      </c>
      <c r="G62" s="5" t="s">
        <v>17</v>
      </c>
      <c r="H62" s="6">
        <v>8000</v>
      </c>
      <c r="I62" s="5" t="s">
        <v>17</v>
      </c>
      <c r="J62" s="5" t="s">
        <v>17</v>
      </c>
      <c r="K62" s="5" t="s">
        <v>17</v>
      </c>
      <c r="L62" s="5" t="s">
        <v>17</v>
      </c>
      <c r="M62" s="5" t="s">
        <v>17</v>
      </c>
      <c r="N62" s="5" t="s">
        <v>17</v>
      </c>
      <c r="O62" s="5" t="s">
        <v>17</v>
      </c>
      <c r="P62" s="5" t="s">
        <v>17</v>
      </c>
      <c r="Q62" s="6">
        <f t="shared" si="30"/>
        <v>8000</v>
      </c>
      <c r="R62" s="6">
        <f t="shared" si="33"/>
        <v>400</v>
      </c>
      <c r="S62" s="6">
        <f t="shared" si="32"/>
        <v>7600</v>
      </c>
    </row>
    <row r="63" spans="3:19" ht="33.75" customHeight="1" x14ac:dyDescent="0.25">
      <c r="C63" s="22">
        <f t="shared" si="3"/>
        <v>53</v>
      </c>
      <c r="D63" s="29" t="s">
        <v>77</v>
      </c>
      <c r="E63" s="5" t="s">
        <v>21</v>
      </c>
      <c r="F63" s="5" t="s">
        <v>123</v>
      </c>
      <c r="G63" s="5" t="s">
        <v>17</v>
      </c>
      <c r="H63" s="6">
        <v>8000</v>
      </c>
      <c r="I63" s="5" t="s">
        <v>17</v>
      </c>
      <c r="J63" s="5" t="s">
        <v>17</v>
      </c>
      <c r="K63" s="5" t="s">
        <v>17</v>
      </c>
      <c r="L63" s="5" t="s">
        <v>17</v>
      </c>
      <c r="M63" s="5" t="s">
        <v>17</v>
      </c>
      <c r="N63" s="5" t="s">
        <v>17</v>
      </c>
      <c r="O63" s="5" t="s">
        <v>17</v>
      </c>
      <c r="P63" s="5" t="s">
        <v>17</v>
      </c>
      <c r="Q63" s="6">
        <f t="shared" si="30"/>
        <v>8000</v>
      </c>
      <c r="R63" s="6">
        <f t="shared" si="33"/>
        <v>400</v>
      </c>
      <c r="S63" s="6">
        <f t="shared" si="32"/>
        <v>7600</v>
      </c>
    </row>
    <row r="64" spans="3:19" ht="33.75" customHeight="1" x14ac:dyDescent="0.25">
      <c r="C64" s="22">
        <f t="shared" si="3"/>
        <v>54</v>
      </c>
      <c r="D64" s="29" t="s">
        <v>76</v>
      </c>
      <c r="E64" s="5" t="s">
        <v>21</v>
      </c>
      <c r="F64" s="5" t="s">
        <v>124</v>
      </c>
      <c r="G64" s="5" t="s">
        <v>17</v>
      </c>
      <c r="H64" s="6">
        <v>7000</v>
      </c>
      <c r="I64" s="5" t="s">
        <v>17</v>
      </c>
      <c r="J64" s="5" t="s">
        <v>17</v>
      </c>
      <c r="K64" s="5" t="s">
        <v>17</v>
      </c>
      <c r="L64" s="5" t="s">
        <v>17</v>
      </c>
      <c r="M64" s="5" t="s">
        <v>17</v>
      </c>
      <c r="N64" s="5" t="s">
        <v>17</v>
      </c>
      <c r="O64" s="5" t="s">
        <v>17</v>
      </c>
      <c r="P64" s="5" t="s">
        <v>17</v>
      </c>
      <c r="Q64" s="6">
        <f t="shared" si="30"/>
        <v>7000</v>
      </c>
      <c r="R64" s="6">
        <f t="shared" si="33"/>
        <v>350</v>
      </c>
      <c r="S64" s="6">
        <f t="shared" si="32"/>
        <v>6650</v>
      </c>
    </row>
    <row r="65" spans="3:19" ht="33.75" customHeight="1" x14ac:dyDescent="0.25">
      <c r="C65" s="22">
        <f t="shared" si="3"/>
        <v>55</v>
      </c>
      <c r="D65" s="29" t="s">
        <v>80</v>
      </c>
      <c r="E65" s="5" t="s">
        <v>21</v>
      </c>
      <c r="F65" s="5" t="s">
        <v>146</v>
      </c>
      <c r="G65" s="5" t="s">
        <v>17</v>
      </c>
      <c r="H65" s="6">
        <v>8000</v>
      </c>
      <c r="I65" s="5" t="s">
        <v>17</v>
      </c>
      <c r="J65" s="5" t="s">
        <v>17</v>
      </c>
      <c r="K65" s="5" t="s">
        <v>17</v>
      </c>
      <c r="L65" s="5" t="s">
        <v>17</v>
      </c>
      <c r="M65" s="5" t="s">
        <v>17</v>
      </c>
      <c r="N65" s="5" t="s">
        <v>17</v>
      </c>
      <c r="O65" s="5" t="s">
        <v>17</v>
      </c>
      <c r="P65" s="5" t="s">
        <v>17</v>
      </c>
      <c r="Q65" s="6">
        <f t="shared" si="30"/>
        <v>8000</v>
      </c>
      <c r="R65" s="6">
        <f t="shared" si="33"/>
        <v>400</v>
      </c>
      <c r="S65" s="6">
        <f t="shared" si="32"/>
        <v>7600</v>
      </c>
    </row>
    <row r="66" spans="3:19" ht="33.75" customHeight="1" x14ac:dyDescent="0.25">
      <c r="C66" s="22">
        <f t="shared" si="3"/>
        <v>56</v>
      </c>
      <c r="D66" s="29" t="s">
        <v>67</v>
      </c>
      <c r="E66" s="5" t="s">
        <v>97</v>
      </c>
      <c r="F66" s="5" t="s">
        <v>122</v>
      </c>
      <c r="G66" s="5" t="s">
        <v>17</v>
      </c>
      <c r="H66" s="6">
        <v>12000</v>
      </c>
      <c r="I66" s="5" t="s">
        <v>17</v>
      </c>
      <c r="J66" s="5" t="s">
        <v>17</v>
      </c>
      <c r="K66" s="5" t="s">
        <v>17</v>
      </c>
      <c r="L66" s="5" t="s">
        <v>17</v>
      </c>
      <c r="M66" s="5" t="s">
        <v>17</v>
      </c>
      <c r="N66" s="5" t="s">
        <v>17</v>
      </c>
      <c r="O66" s="5" t="s">
        <v>17</v>
      </c>
      <c r="P66" s="5" t="s">
        <v>17</v>
      </c>
      <c r="Q66" s="6">
        <f t="shared" si="30"/>
        <v>12000</v>
      </c>
      <c r="R66" s="6">
        <f t="shared" si="33"/>
        <v>600</v>
      </c>
      <c r="S66" s="6">
        <f t="shared" si="32"/>
        <v>11400</v>
      </c>
    </row>
    <row r="67" spans="3:19" ht="33.75" customHeight="1" x14ac:dyDescent="0.25">
      <c r="C67" s="22">
        <f t="shared" si="3"/>
        <v>57</v>
      </c>
      <c r="D67" s="29" t="s">
        <v>85</v>
      </c>
      <c r="E67" s="5" t="s">
        <v>97</v>
      </c>
      <c r="F67" s="5" t="s">
        <v>128</v>
      </c>
      <c r="G67" s="5" t="s">
        <v>17</v>
      </c>
      <c r="H67" s="6">
        <v>9000</v>
      </c>
      <c r="I67" s="5" t="s">
        <v>17</v>
      </c>
      <c r="J67" s="5" t="s">
        <v>17</v>
      </c>
      <c r="K67" s="5" t="s">
        <v>17</v>
      </c>
      <c r="L67" s="5" t="s">
        <v>17</v>
      </c>
      <c r="M67" s="5" t="s">
        <v>17</v>
      </c>
      <c r="N67" s="5" t="s">
        <v>17</v>
      </c>
      <c r="O67" s="5" t="s">
        <v>17</v>
      </c>
      <c r="P67" s="5" t="s">
        <v>17</v>
      </c>
      <c r="Q67" s="6">
        <f t="shared" si="30"/>
        <v>9000</v>
      </c>
      <c r="R67" s="6">
        <f t="shared" si="33"/>
        <v>450</v>
      </c>
      <c r="S67" s="6">
        <f t="shared" si="32"/>
        <v>8550</v>
      </c>
    </row>
    <row r="68" spans="3:19" ht="33.75" customHeight="1" x14ac:dyDescent="0.25">
      <c r="C68" s="22">
        <f t="shared" si="3"/>
        <v>58</v>
      </c>
      <c r="D68" s="29" t="s">
        <v>92</v>
      </c>
      <c r="E68" s="5" t="s">
        <v>21</v>
      </c>
      <c r="F68" s="5" t="s">
        <v>122</v>
      </c>
      <c r="G68" s="5" t="s">
        <v>17</v>
      </c>
      <c r="H68" s="6">
        <v>8000</v>
      </c>
      <c r="I68" s="5" t="s">
        <v>17</v>
      </c>
      <c r="J68" s="5" t="s">
        <v>17</v>
      </c>
      <c r="K68" s="5" t="s">
        <v>17</v>
      </c>
      <c r="L68" s="5" t="s">
        <v>17</v>
      </c>
      <c r="M68" s="5" t="s">
        <v>17</v>
      </c>
      <c r="N68" s="5" t="s">
        <v>17</v>
      </c>
      <c r="O68" s="5" t="s">
        <v>17</v>
      </c>
      <c r="P68" s="5" t="s">
        <v>17</v>
      </c>
      <c r="Q68" s="6">
        <f t="shared" si="30"/>
        <v>8000</v>
      </c>
      <c r="R68" s="6">
        <f t="shared" si="33"/>
        <v>400</v>
      </c>
      <c r="S68" s="6">
        <f t="shared" si="32"/>
        <v>7600</v>
      </c>
    </row>
    <row r="69" spans="3:19" ht="33.75" customHeight="1" x14ac:dyDescent="0.25">
      <c r="C69" s="22">
        <f t="shared" si="3"/>
        <v>59</v>
      </c>
      <c r="D69" s="29" t="s">
        <v>49</v>
      </c>
      <c r="E69" s="5" t="s">
        <v>18</v>
      </c>
      <c r="F69" s="5" t="s">
        <v>129</v>
      </c>
      <c r="G69" s="5" t="s">
        <v>17</v>
      </c>
      <c r="H69" s="6">
        <v>13000</v>
      </c>
      <c r="I69" s="5" t="s">
        <v>17</v>
      </c>
      <c r="J69" s="5" t="s">
        <v>17</v>
      </c>
      <c r="K69" s="5" t="s">
        <v>17</v>
      </c>
      <c r="L69" s="5" t="s">
        <v>17</v>
      </c>
      <c r="M69" s="5" t="s">
        <v>17</v>
      </c>
      <c r="N69" s="5" t="s">
        <v>17</v>
      </c>
      <c r="O69" s="5" t="s">
        <v>17</v>
      </c>
      <c r="P69" s="5" t="s">
        <v>17</v>
      </c>
      <c r="Q69" s="6">
        <f t="shared" si="30"/>
        <v>13000</v>
      </c>
      <c r="R69" s="6">
        <f t="shared" si="33"/>
        <v>650</v>
      </c>
      <c r="S69" s="6">
        <f t="shared" si="32"/>
        <v>12350</v>
      </c>
    </row>
    <row r="70" spans="3:19" ht="33.75" customHeight="1" x14ac:dyDescent="0.25">
      <c r="C70" s="22">
        <f t="shared" si="3"/>
        <v>60</v>
      </c>
      <c r="D70" s="29" t="s">
        <v>105</v>
      </c>
      <c r="E70" s="5" t="s">
        <v>21</v>
      </c>
      <c r="F70" s="5" t="s">
        <v>126</v>
      </c>
      <c r="G70" s="5" t="s">
        <v>17</v>
      </c>
      <c r="H70" s="6">
        <v>6000</v>
      </c>
      <c r="I70" s="5" t="s">
        <v>17</v>
      </c>
      <c r="J70" s="5" t="s">
        <v>17</v>
      </c>
      <c r="K70" s="5" t="s">
        <v>17</v>
      </c>
      <c r="L70" s="5" t="s">
        <v>17</v>
      </c>
      <c r="M70" s="5" t="s">
        <v>17</v>
      </c>
      <c r="N70" s="5" t="s">
        <v>17</v>
      </c>
      <c r="O70" s="5" t="s">
        <v>17</v>
      </c>
      <c r="P70" s="5" t="s">
        <v>17</v>
      </c>
      <c r="Q70" s="6">
        <f t="shared" si="30"/>
        <v>6000</v>
      </c>
      <c r="R70" s="6">
        <f t="shared" si="33"/>
        <v>300</v>
      </c>
      <c r="S70" s="6">
        <f t="shared" si="32"/>
        <v>5700</v>
      </c>
    </row>
    <row r="71" spans="3:19" ht="33.75" customHeight="1" x14ac:dyDescent="0.25">
      <c r="C71" s="22">
        <f t="shared" si="3"/>
        <v>61</v>
      </c>
      <c r="D71" s="29" t="s">
        <v>87</v>
      </c>
      <c r="E71" s="5" t="s">
        <v>21</v>
      </c>
      <c r="F71" s="5" t="s">
        <v>130</v>
      </c>
      <c r="G71" s="5" t="s">
        <v>17</v>
      </c>
      <c r="H71" s="6">
        <v>8000</v>
      </c>
      <c r="I71" s="5"/>
      <c r="J71" s="5"/>
      <c r="K71" s="5"/>
      <c r="L71" s="5"/>
      <c r="M71" s="5"/>
      <c r="N71" s="5"/>
      <c r="O71" s="5"/>
      <c r="P71" s="5"/>
      <c r="Q71" s="6">
        <f t="shared" si="30"/>
        <v>8000</v>
      </c>
      <c r="R71" s="6">
        <f t="shared" si="33"/>
        <v>400</v>
      </c>
      <c r="S71" s="6">
        <f t="shared" si="32"/>
        <v>7600</v>
      </c>
    </row>
    <row r="72" spans="3:19" ht="33.75" customHeight="1" x14ac:dyDescent="0.25">
      <c r="C72" s="22">
        <f t="shared" si="3"/>
        <v>62</v>
      </c>
      <c r="D72" s="29" t="s">
        <v>106</v>
      </c>
      <c r="E72" s="5" t="s">
        <v>18</v>
      </c>
      <c r="F72" s="5" t="s">
        <v>125</v>
      </c>
      <c r="G72" s="5" t="s">
        <v>17</v>
      </c>
      <c r="H72" s="6">
        <v>13000</v>
      </c>
      <c r="I72" s="5" t="s">
        <v>17</v>
      </c>
      <c r="J72" s="5" t="s">
        <v>17</v>
      </c>
      <c r="K72" s="5" t="s">
        <v>17</v>
      </c>
      <c r="L72" s="5" t="s">
        <v>17</v>
      </c>
      <c r="M72" s="5" t="s">
        <v>17</v>
      </c>
      <c r="N72" s="5" t="s">
        <v>17</v>
      </c>
      <c r="O72" s="5" t="s">
        <v>17</v>
      </c>
      <c r="P72" s="5" t="s">
        <v>17</v>
      </c>
      <c r="Q72" s="6">
        <f t="shared" si="30"/>
        <v>13000</v>
      </c>
      <c r="R72" s="6">
        <f t="shared" si="33"/>
        <v>650</v>
      </c>
      <c r="S72" s="6">
        <f t="shared" si="32"/>
        <v>12350</v>
      </c>
    </row>
    <row r="73" spans="3:19" ht="33.75" customHeight="1" x14ac:dyDescent="0.25">
      <c r="C73" s="22">
        <f t="shared" si="3"/>
        <v>63</v>
      </c>
      <c r="D73" s="29" t="s">
        <v>170</v>
      </c>
      <c r="E73" s="5" t="s">
        <v>21</v>
      </c>
      <c r="F73" s="5" t="s">
        <v>118</v>
      </c>
      <c r="G73" s="5" t="s">
        <v>17</v>
      </c>
      <c r="H73" s="6">
        <v>7000</v>
      </c>
      <c r="I73" s="5" t="s">
        <v>17</v>
      </c>
      <c r="J73" s="5" t="s">
        <v>17</v>
      </c>
      <c r="K73" s="5" t="s">
        <v>17</v>
      </c>
      <c r="L73" s="5" t="s">
        <v>17</v>
      </c>
      <c r="M73" s="5" t="s">
        <v>17</v>
      </c>
      <c r="N73" s="5" t="s">
        <v>17</v>
      </c>
      <c r="O73" s="5" t="s">
        <v>17</v>
      </c>
      <c r="P73" s="5" t="s">
        <v>17</v>
      </c>
      <c r="Q73" s="6">
        <f t="shared" si="30"/>
        <v>7000</v>
      </c>
      <c r="R73" s="6">
        <f t="shared" si="33"/>
        <v>350</v>
      </c>
      <c r="S73" s="6">
        <f t="shared" si="32"/>
        <v>6650</v>
      </c>
    </row>
    <row r="74" spans="3:19" ht="33.75" customHeight="1" x14ac:dyDescent="0.25">
      <c r="C74" s="22">
        <f t="shared" si="3"/>
        <v>64</v>
      </c>
      <c r="D74" s="29" t="s">
        <v>108</v>
      </c>
      <c r="E74" s="5" t="s">
        <v>21</v>
      </c>
      <c r="F74" s="5" t="s">
        <v>123</v>
      </c>
      <c r="G74" s="5" t="s">
        <v>17</v>
      </c>
      <c r="H74" s="6">
        <v>6000</v>
      </c>
      <c r="I74" s="5" t="s">
        <v>17</v>
      </c>
      <c r="J74" s="5" t="s">
        <v>17</v>
      </c>
      <c r="K74" s="5" t="s">
        <v>17</v>
      </c>
      <c r="L74" s="5" t="s">
        <v>17</v>
      </c>
      <c r="M74" s="5" t="s">
        <v>17</v>
      </c>
      <c r="N74" s="5" t="s">
        <v>17</v>
      </c>
      <c r="O74" s="5" t="s">
        <v>17</v>
      </c>
      <c r="P74" s="5" t="s">
        <v>17</v>
      </c>
      <c r="Q74" s="6">
        <f t="shared" si="30"/>
        <v>6000</v>
      </c>
      <c r="R74" s="6">
        <f t="shared" si="33"/>
        <v>300</v>
      </c>
      <c r="S74" s="6">
        <f t="shared" si="32"/>
        <v>5700</v>
      </c>
    </row>
    <row r="75" spans="3:19" ht="33.75" customHeight="1" x14ac:dyDescent="0.25">
      <c r="C75" s="22">
        <f t="shared" si="3"/>
        <v>65</v>
      </c>
      <c r="D75" s="29" t="s">
        <v>135</v>
      </c>
      <c r="E75" s="5" t="s">
        <v>21</v>
      </c>
      <c r="F75" s="5" t="s">
        <v>132</v>
      </c>
      <c r="G75" s="5" t="s">
        <v>17</v>
      </c>
      <c r="H75" s="6">
        <v>6000</v>
      </c>
      <c r="I75" s="5" t="s">
        <v>17</v>
      </c>
      <c r="J75" s="5" t="s">
        <v>17</v>
      </c>
      <c r="K75" s="5" t="s">
        <v>17</v>
      </c>
      <c r="L75" s="5" t="s">
        <v>17</v>
      </c>
      <c r="M75" s="5" t="s">
        <v>17</v>
      </c>
      <c r="N75" s="5" t="s">
        <v>17</v>
      </c>
      <c r="O75" s="5" t="s">
        <v>17</v>
      </c>
      <c r="P75" s="5" t="s">
        <v>17</v>
      </c>
      <c r="Q75" s="6">
        <f t="shared" si="30"/>
        <v>6000</v>
      </c>
      <c r="R75" s="6">
        <f t="shared" si="33"/>
        <v>300</v>
      </c>
      <c r="S75" s="6">
        <f t="shared" si="32"/>
        <v>5700</v>
      </c>
    </row>
    <row r="76" spans="3:19" ht="33.75" customHeight="1" x14ac:dyDescent="0.25">
      <c r="C76" s="22">
        <f t="shared" si="3"/>
        <v>66</v>
      </c>
      <c r="D76" s="29" t="s">
        <v>138</v>
      </c>
      <c r="E76" s="5" t="s">
        <v>21</v>
      </c>
      <c r="F76" s="5" t="s">
        <v>116</v>
      </c>
      <c r="G76" s="5" t="s">
        <v>17</v>
      </c>
      <c r="H76" s="6">
        <v>7000</v>
      </c>
      <c r="I76" s="5" t="s">
        <v>17</v>
      </c>
      <c r="J76" s="5" t="s">
        <v>17</v>
      </c>
      <c r="K76" s="5" t="s">
        <v>17</v>
      </c>
      <c r="L76" s="5" t="s">
        <v>17</v>
      </c>
      <c r="M76" s="5" t="s">
        <v>17</v>
      </c>
      <c r="N76" s="5" t="s">
        <v>17</v>
      </c>
      <c r="O76" s="5" t="s">
        <v>17</v>
      </c>
      <c r="P76" s="5" t="s">
        <v>17</v>
      </c>
      <c r="Q76" s="6">
        <f t="shared" si="30"/>
        <v>7000</v>
      </c>
      <c r="R76" s="6">
        <f t="shared" si="33"/>
        <v>350</v>
      </c>
      <c r="S76" s="6">
        <f t="shared" si="32"/>
        <v>6650</v>
      </c>
    </row>
    <row r="77" spans="3:19" ht="33.75" customHeight="1" x14ac:dyDescent="0.25">
      <c r="C77" s="22">
        <f t="shared" ref="C77:C97" si="34">C76+1</f>
        <v>67</v>
      </c>
      <c r="D77" s="29" t="s">
        <v>139</v>
      </c>
      <c r="E77" s="5" t="s">
        <v>21</v>
      </c>
      <c r="F77" s="5" t="s">
        <v>116</v>
      </c>
      <c r="G77" s="5" t="s">
        <v>17</v>
      </c>
      <c r="H77" s="6">
        <v>8000</v>
      </c>
      <c r="I77" s="5" t="s">
        <v>17</v>
      </c>
      <c r="J77" s="5" t="s">
        <v>17</v>
      </c>
      <c r="K77" s="5" t="s">
        <v>17</v>
      </c>
      <c r="L77" s="5" t="s">
        <v>17</v>
      </c>
      <c r="M77" s="5" t="s">
        <v>17</v>
      </c>
      <c r="N77" s="5" t="s">
        <v>17</v>
      </c>
      <c r="O77" s="5" t="s">
        <v>17</v>
      </c>
      <c r="P77" s="5" t="s">
        <v>17</v>
      </c>
      <c r="Q77" s="6">
        <f t="shared" si="30"/>
        <v>8000</v>
      </c>
      <c r="R77" s="6">
        <f t="shared" si="33"/>
        <v>400</v>
      </c>
      <c r="S77" s="6">
        <f t="shared" si="32"/>
        <v>7600</v>
      </c>
    </row>
    <row r="78" spans="3:19" ht="33.75" customHeight="1" x14ac:dyDescent="0.25">
      <c r="C78" s="22">
        <f t="shared" si="34"/>
        <v>68</v>
      </c>
      <c r="D78" s="29" t="s">
        <v>140</v>
      </c>
      <c r="E78" s="5" t="s">
        <v>18</v>
      </c>
      <c r="F78" s="5" t="s">
        <v>116</v>
      </c>
      <c r="G78" s="5" t="s">
        <v>17</v>
      </c>
      <c r="H78" s="6">
        <v>13000</v>
      </c>
      <c r="I78" s="5" t="s">
        <v>17</v>
      </c>
      <c r="J78" s="5" t="s">
        <v>17</v>
      </c>
      <c r="K78" s="5" t="s">
        <v>17</v>
      </c>
      <c r="L78" s="5" t="s">
        <v>17</v>
      </c>
      <c r="M78" s="5" t="s">
        <v>17</v>
      </c>
      <c r="N78" s="5" t="s">
        <v>17</v>
      </c>
      <c r="O78" s="5" t="s">
        <v>17</v>
      </c>
      <c r="P78" s="5" t="s">
        <v>17</v>
      </c>
      <c r="Q78" s="6">
        <f t="shared" si="30"/>
        <v>13000</v>
      </c>
      <c r="R78" s="6">
        <f t="shared" si="33"/>
        <v>650</v>
      </c>
      <c r="S78" s="6">
        <f t="shared" si="32"/>
        <v>12350</v>
      </c>
    </row>
    <row r="79" spans="3:19" ht="33.75" customHeight="1" x14ac:dyDescent="0.25">
      <c r="C79" s="22">
        <f t="shared" si="34"/>
        <v>69</v>
      </c>
      <c r="D79" s="29" t="s">
        <v>141</v>
      </c>
      <c r="E79" s="5" t="s">
        <v>18</v>
      </c>
      <c r="F79" s="5" t="s">
        <v>116</v>
      </c>
      <c r="G79" s="5" t="s">
        <v>17</v>
      </c>
      <c r="H79" s="6">
        <v>13000</v>
      </c>
      <c r="I79" s="5" t="s">
        <v>17</v>
      </c>
      <c r="J79" s="5" t="s">
        <v>17</v>
      </c>
      <c r="K79" s="5" t="s">
        <v>17</v>
      </c>
      <c r="L79" s="5" t="s">
        <v>17</v>
      </c>
      <c r="M79" s="5" t="s">
        <v>17</v>
      </c>
      <c r="N79" s="5" t="s">
        <v>17</v>
      </c>
      <c r="O79" s="5" t="s">
        <v>17</v>
      </c>
      <c r="P79" s="5" t="s">
        <v>17</v>
      </c>
      <c r="Q79" s="6">
        <f t="shared" si="30"/>
        <v>13000</v>
      </c>
      <c r="R79" s="6">
        <f t="shared" si="33"/>
        <v>650</v>
      </c>
      <c r="S79" s="6">
        <f t="shared" si="32"/>
        <v>12350</v>
      </c>
    </row>
    <row r="80" spans="3:19" ht="33.75" customHeight="1" x14ac:dyDescent="0.25">
      <c r="C80" s="22">
        <f t="shared" si="34"/>
        <v>70</v>
      </c>
      <c r="D80" s="29" t="s">
        <v>142</v>
      </c>
      <c r="E80" s="5" t="s">
        <v>18</v>
      </c>
      <c r="F80" s="5" t="s">
        <v>131</v>
      </c>
      <c r="G80" s="5" t="s">
        <v>17</v>
      </c>
      <c r="H80" s="6">
        <v>13000</v>
      </c>
      <c r="I80" s="5" t="s">
        <v>17</v>
      </c>
      <c r="J80" s="5" t="s">
        <v>17</v>
      </c>
      <c r="K80" s="5" t="s">
        <v>17</v>
      </c>
      <c r="L80" s="5" t="s">
        <v>17</v>
      </c>
      <c r="M80" s="5" t="s">
        <v>17</v>
      </c>
      <c r="N80" s="5" t="s">
        <v>17</v>
      </c>
      <c r="O80" s="5" t="s">
        <v>17</v>
      </c>
      <c r="P80" s="5" t="s">
        <v>17</v>
      </c>
      <c r="Q80" s="6">
        <f t="shared" si="30"/>
        <v>13000</v>
      </c>
      <c r="R80" s="6">
        <f t="shared" si="33"/>
        <v>650</v>
      </c>
      <c r="S80" s="6">
        <f t="shared" si="32"/>
        <v>12350</v>
      </c>
    </row>
    <row r="81" spans="3:19" ht="33.75" customHeight="1" x14ac:dyDescent="0.25">
      <c r="C81" s="22">
        <f t="shared" si="34"/>
        <v>71</v>
      </c>
      <c r="D81" s="29" t="s">
        <v>143</v>
      </c>
      <c r="E81" s="5" t="s">
        <v>21</v>
      </c>
      <c r="F81" s="5" t="s">
        <v>147</v>
      </c>
      <c r="G81" s="5" t="s">
        <v>17</v>
      </c>
      <c r="H81" s="6">
        <v>6000</v>
      </c>
      <c r="I81" s="5" t="s">
        <v>17</v>
      </c>
      <c r="J81" s="5" t="s">
        <v>17</v>
      </c>
      <c r="K81" s="5" t="s">
        <v>17</v>
      </c>
      <c r="L81" s="5" t="s">
        <v>17</v>
      </c>
      <c r="M81" s="5" t="s">
        <v>17</v>
      </c>
      <c r="N81" s="5" t="s">
        <v>17</v>
      </c>
      <c r="O81" s="5" t="s">
        <v>17</v>
      </c>
      <c r="P81" s="5" t="s">
        <v>17</v>
      </c>
      <c r="Q81" s="6">
        <f t="shared" si="30"/>
        <v>6000</v>
      </c>
      <c r="R81" s="6">
        <f t="shared" si="33"/>
        <v>300</v>
      </c>
      <c r="S81" s="6">
        <f t="shared" si="32"/>
        <v>5700</v>
      </c>
    </row>
    <row r="82" spans="3:19" ht="33.75" customHeight="1" x14ac:dyDescent="0.25">
      <c r="C82" s="22">
        <f t="shared" si="34"/>
        <v>72</v>
      </c>
      <c r="D82" s="29" t="s">
        <v>65</v>
      </c>
      <c r="E82" s="5" t="s">
        <v>21</v>
      </c>
      <c r="F82" s="5" t="s">
        <v>47</v>
      </c>
      <c r="G82" s="5" t="s">
        <v>17</v>
      </c>
      <c r="H82" s="6">
        <v>8000</v>
      </c>
      <c r="I82" s="5" t="s">
        <v>17</v>
      </c>
      <c r="J82" s="5" t="s">
        <v>17</v>
      </c>
      <c r="K82" s="5" t="s">
        <v>17</v>
      </c>
      <c r="L82" s="5" t="s">
        <v>17</v>
      </c>
      <c r="M82" s="5" t="s">
        <v>17</v>
      </c>
      <c r="N82" s="5" t="s">
        <v>17</v>
      </c>
      <c r="O82" s="5" t="s">
        <v>17</v>
      </c>
      <c r="P82" s="5" t="s">
        <v>17</v>
      </c>
      <c r="Q82" s="6">
        <f t="shared" si="30"/>
        <v>8000</v>
      </c>
      <c r="R82" s="6">
        <f t="shared" si="33"/>
        <v>400</v>
      </c>
      <c r="S82" s="6">
        <f t="shared" si="32"/>
        <v>7600</v>
      </c>
    </row>
    <row r="83" spans="3:19" ht="33.75" customHeight="1" x14ac:dyDescent="0.25">
      <c r="C83" s="22">
        <f t="shared" si="34"/>
        <v>73</v>
      </c>
      <c r="D83" s="29" t="s">
        <v>68</v>
      </c>
      <c r="E83" s="5" t="s">
        <v>21</v>
      </c>
      <c r="F83" s="5" t="s">
        <v>86</v>
      </c>
      <c r="G83" s="5" t="s">
        <v>17</v>
      </c>
      <c r="H83" s="6">
        <v>7000</v>
      </c>
      <c r="I83" s="5" t="s">
        <v>17</v>
      </c>
      <c r="J83" s="5" t="s">
        <v>17</v>
      </c>
      <c r="K83" s="5" t="s">
        <v>17</v>
      </c>
      <c r="L83" s="5" t="s">
        <v>17</v>
      </c>
      <c r="M83" s="5" t="s">
        <v>17</v>
      </c>
      <c r="N83" s="5" t="s">
        <v>17</v>
      </c>
      <c r="O83" s="5" t="s">
        <v>17</v>
      </c>
      <c r="P83" s="5" t="s">
        <v>17</v>
      </c>
      <c r="Q83" s="6">
        <f t="shared" si="30"/>
        <v>7000</v>
      </c>
      <c r="R83" s="6">
        <f t="shared" si="33"/>
        <v>350</v>
      </c>
      <c r="S83" s="6">
        <f t="shared" si="32"/>
        <v>6650</v>
      </c>
    </row>
    <row r="84" spans="3:19" ht="33.75" customHeight="1" x14ac:dyDescent="0.25">
      <c r="C84" s="22">
        <f t="shared" si="34"/>
        <v>74</v>
      </c>
      <c r="D84" s="29" t="s">
        <v>148</v>
      </c>
      <c r="E84" s="5" t="s">
        <v>18</v>
      </c>
      <c r="F84" s="5" t="s">
        <v>116</v>
      </c>
      <c r="G84" s="5" t="s">
        <v>17</v>
      </c>
      <c r="H84" s="6">
        <v>14000</v>
      </c>
      <c r="I84" s="5" t="s">
        <v>17</v>
      </c>
      <c r="J84" s="5" t="s">
        <v>17</v>
      </c>
      <c r="K84" s="5" t="s">
        <v>17</v>
      </c>
      <c r="L84" s="5" t="s">
        <v>17</v>
      </c>
      <c r="M84" s="5" t="s">
        <v>17</v>
      </c>
      <c r="N84" s="5" t="s">
        <v>17</v>
      </c>
      <c r="O84" s="5" t="s">
        <v>17</v>
      </c>
      <c r="P84" s="5" t="s">
        <v>17</v>
      </c>
      <c r="Q84" s="6">
        <f t="shared" si="30"/>
        <v>14000</v>
      </c>
      <c r="R84" s="6">
        <f t="shared" si="33"/>
        <v>700</v>
      </c>
      <c r="S84" s="6">
        <f t="shared" si="32"/>
        <v>13300</v>
      </c>
    </row>
    <row r="85" spans="3:19" ht="33.75" customHeight="1" x14ac:dyDescent="0.25">
      <c r="C85" s="22">
        <f t="shared" si="34"/>
        <v>75</v>
      </c>
      <c r="D85" s="29" t="s">
        <v>149</v>
      </c>
      <c r="E85" s="5" t="s">
        <v>18</v>
      </c>
      <c r="F85" s="5" t="s">
        <v>121</v>
      </c>
      <c r="G85" s="5" t="s">
        <v>17</v>
      </c>
      <c r="H85" s="6">
        <v>13000</v>
      </c>
      <c r="I85" s="5" t="s">
        <v>17</v>
      </c>
      <c r="J85" s="5" t="s">
        <v>17</v>
      </c>
      <c r="K85" s="5" t="s">
        <v>17</v>
      </c>
      <c r="L85" s="5" t="s">
        <v>17</v>
      </c>
      <c r="M85" s="5" t="s">
        <v>17</v>
      </c>
      <c r="N85" s="5" t="s">
        <v>17</v>
      </c>
      <c r="O85" s="5" t="s">
        <v>17</v>
      </c>
      <c r="P85" s="5" t="s">
        <v>17</v>
      </c>
      <c r="Q85" s="6">
        <f t="shared" si="30"/>
        <v>13000</v>
      </c>
      <c r="R85" s="6">
        <f t="shared" si="33"/>
        <v>650</v>
      </c>
      <c r="S85" s="6">
        <f t="shared" si="32"/>
        <v>12350</v>
      </c>
    </row>
    <row r="86" spans="3:19" ht="33.75" customHeight="1" x14ac:dyDescent="0.25">
      <c r="C86" s="22">
        <f t="shared" si="34"/>
        <v>76</v>
      </c>
      <c r="D86" s="29" t="s">
        <v>150</v>
      </c>
      <c r="E86" s="5" t="s">
        <v>21</v>
      </c>
      <c r="F86" s="5" t="s">
        <v>132</v>
      </c>
      <c r="G86" s="5" t="s">
        <v>17</v>
      </c>
      <c r="H86" s="6">
        <v>7000</v>
      </c>
      <c r="I86" s="5" t="s">
        <v>17</v>
      </c>
      <c r="J86" s="5" t="s">
        <v>17</v>
      </c>
      <c r="K86" s="5" t="s">
        <v>17</v>
      </c>
      <c r="L86" s="5" t="s">
        <v>17</v>
      </c>
      <c r="M86" s="5" t="s">
        <v>17</v>
      </c>
      <c r="N86" s="5" t="s">
        <v>17</v>
      </c>
      <c r="O86" s="5" t="s">
        <v>17</v>
      </c>
      <c r="P86" s="5" t="s">
        <v>17</v>
      </c>
      <c r="Q86" s="6">
        <f t="shared" si="30"/>
        <v>7000</v>
      </c>
      <c r="R86" s="6">
        <f t="shared" si="33"/>
        <v>350</v>
      </c>
      <c r="S86" s="6">
        <f t="shared" si="32"/>
        <v>6650</v>
      </c>
    </row>
    <row r="87" spans="3:19" ht="33.75" customHeight="1" x14ac:dyDescent="0.25">
      <c r="C87" s="22">
        <f t="shared" si="34"/>
        <v>77</v>
      </c>
      <c r="D87" s="29" t="s">
        <v>151</v>
      </c>
      <c r="E87" s="5" t="s">
        <v>18</v>
      </c>
      <c r="F87" s="5" t="s">
        <v>156</v>
      </c>
      <c r="G87" s="5" t="s">
        <v>17</v>
      </c>
      <c r="H87" s="6">
        <v>13000</v>
      </c>
      <c r="I87" s="5" t="s">
        <v>17</v>
      </c>
      <c r="J87" s="5" t="s">
        <v>17</v>
      </c>
      <c r="K87" s="5" t="s">
        <v>17</v>
      </c>
      <c r="L87" s="5" t="s">
        <v>17</v>
      </c>
      <c r="M87" s="5" t="s">
        <v>17</v>
      </c>
      <c r="N87" s="5" t="s">
        <v>17</v>
      </c>
      <c r="O87" s="5" t="s">
        <v>17</v>
      </c>
      <c r="P87" s="5" t="s">
        <v>17</v>
      </c>
      <c r="Q87" s="6">
        <f t="shared" si="30"/>
        <v>13000</v>
      </c>
      <c r="R87" s="6">
        <f t="shared" si="33"/>
        <v>650</v>
      </c>
      <c r="S87" s="6">
        <f t="shared" si="32"/>
        <v>12350</v>
      </c>
    </row>
    <row r="88" spans="3:19" ht="33.75" customHeight="1" x14ac:dyDescent="0.25">
      <c r="C88" s="22">
        <f t="shared" si="34"/>
        <v>78</v>
      </c>
      <c r="D88" s="29" t="s">
        <v>152</v>
      </c>
      <c r="E88" s="5" t="s">
        <v>21</v>
      </c>
      <c r="F88" s="5" t="s">
        <v>39</v>
      </c>
      <c r="G88" s="5" t="s">
        <v>17</v>
      </c>
      <c r="H88" s="6">
        <v>9000</v>
      </c>
      <c r="I88" s="5" t="s">
        <v>17</v>
      </c>
      <c r="J88" s="5" t="s">
        <v>17</v>
      </c>
      <c r="K88" s="5" t="s">
        <v>17</v>
      </c>
      <c r="L88" s="5" t="s">
        <v>17</v>
      </c>
      <c r="M88" s="5" t="s">
        <v>17</v>
      </c>
      <c r="N88" s="5" t="s">
        <v>17</v>
      </c>
      <c r="O88" s="5" t="s">
        <v>17</v>
      </c>
      <c r="P88" s="5" t="s">
        <v>17</v>
      </c>
      <c r="Q88" s="6">
        <f t="shared" si="30"/>
        <v>9000</v>
      </c>
      <c r="R88" s="6">
        <f t="shared" si="33"/>
        <v>450</v>
      </c>
      <c r="S88" s="6">
        <f t="shared" si="32"/>
        <v>8550</v>
      </c>
    </row>
    <row r="89" spans="3:19" ht="33.75" customHeight="1" x14ac:dyDescent="0.25">
      <c r="C89" s="22">
        <f t="shared" si="34"/>
        <v>79</v>
      </c>
      <c r="D89" s="29" t="s">
        <v>153</v>
      </c>
      <c r="E89" s="5" t="s">
        <v>21</v>
      </c>
      <c r="F89" s="5" t="s">
        <v>39</v>
      </c>
      <c r="G89" s="5" t="s">
        <v>17</v>
      </c>
      <c r="H89" s="6">
        <v>7000</v>
      </c>
      <c r="I89" s="5" t="s">
        <v>17</v>
      </c>
      <c r="J89" s="5" t="s">
        <v>17</v>
      </c>
      <c r="K89" s="5" t="s">
        <v>17</v>
      </c>
      <c r="L89" s="5" t="s">
        <v>17</v>
      </c>
      <c r="M89" s="5" t="s">
        <v>17</v>
      </c>
      <c r="N89" s="5" t="s">
        <v>17</v>
      </c>
      <c r="O89" s="5" t="s">
        <v>17</v>
      </c>
      <c r="P89" s="5" t="s">
        <v>17</v>
      </c>
      <c r="Q89" s="6">
        <f t="shared" si="30"/>
        <v>7000</v>
      </c>
      <c r="R89" s="6">
        <f t="shared" si="33"/>
        <v>350</v>
      </c>
      <c r="S89" s="6">
        <f t="shared" si="32"/>
        <v>6650</v>
      </c>
    </row>
    <row r="90" spans="3:19" ht="33.75" customHeight="1" x14ac:dyDescent="0.25">
      <c r="C90" s="22">
        <f t="shared" si="34"/>
        <v>80</v>
      </c>
      <c r="D90" s="29" t="s">
        <v>154</v>
      </c>
      <c r="E90" s="5" t="s">
        <v>21</v>
      </c>
      <c r="F90" s="5" t="s">
        <v>45</v>
      </c>
      <c r="G90" s="5" t="s">
        <v>17</v>
      </c>
      <c r="H90" s="6">
        <v>7000</v>
      </c>
      <c r="I90" s="5" t="s">
        <v>17</v>
      </c>
      <c r="J90" s="5" t="s">
        <v>17</v>
      </c>
      <c r="K90" s="5" t="s">
        <v>17</v>
      </c>
      <c r="L90" s="5" t="s">
        <v>17</v>
      </c>
      <c r="M90" s="5" t="s">
        <v>17</v>
      </c>
      <c r="N90" s="5" t="s">
        <v>17</v>
      </c>
      <c r="O90" s="5" t="s">
        <v>17</v>
      </c>
      <c r="P90" s="5" t="s">
        <v>17</v>
      </c>
      <c r="Q90" s="6">
        <f t="shared" si="30"/>
        <v>7000</v>
      </c>
      <c r="R90" s="6">
        <f t="shared" si="33"/>
        <v>350</v>
      </c>
      <c r="S90" s="6">
        <f t="shared" si="32"/>
        <v>6650</v>
      </c>
    </row>
    <row r="91" spans="3:19" ht="33.75" customHeight="1" x14ac:dyDescent="0.25">
      <c r="C91" s="22">
        <f t="shared" si="34"/>
        <v>81</v>
      </c>
      <c r="D91" s="29" t="s">
        <v>155</v>
      </c>
      <c r="E91" s="5" t="s">
        <v>21</v>
      </c>
      <c r="F91" s="5" t="s">
        <v>147</v>
      </c>
      <c r="G91" s="5" t="s">
        <v>17</v>
      </c>
      <c r="H91" s="6">
        <v>6000</v>
      </c>
      <c r="I91" s="5" t="s">
        <v>17</v>
      </c>
      <c r="J91" s="5" t="s">
        <v>17</v>
      </c>
      <c r="K91" s="5" t="s">
        <v>17</v>
      </c>
      <c r="L91" s="5" t="s">
        <v>17</v>
      </c>
      <c r="M91" s="5" t="s">
        <v>17</v>
      </c>
      <c r="N91" s="5" t="s">
        <v>17</v>
      </c>
      <c r="O91" s="5" t="s">
        <v>17</v>
      </c>
      <c r="P91" s="5" t="s">
        <v>17</v>
      </c>
      <c r="Q91" s="6">
        <f t="shared" si="30"/>
        <v>6000</v>
      </c>
      <c r="R91" s="6">
        <f t="shared" si="33"/>
        <v>300</v>
      </c>
      <c r="S91" s="6">
        <f t="shared" si="32"/>
        <v>5700</v>
      </c>
    </row>
    <row r="92" spans="3:19" ht="33.75" customHeight="1" x14ac:dyDescent="0.25">
      <c r="C92" s="22">
        <f t="shared" si="34"/>
        <v>82</v>
      </c>
      <c r="D92" s="29" t="s">
        <v>163</v>
      </c>
      <c r="E92" s="5" t="s">
        <v>18</v>
      </c>
      <c r="F92" s="5" t="s">
        <v>131</v>
      </c>
      <c r="G92" s="5" t="s">
        <v>17</v>
      </c>
      <c r="H92" s="6">
        <v>12000</v>
      </c>
      <c r="I92" s="5" t="s">
        <v>17</v>
      </c>
      <c r="J92" s="5" t="s">
        <v>17</v>
      </c>
      <c r="K92" s="5" t="s">
        <v>17</v>
      </c>
      <c r="L92" s="5" t="s">
        <v>17</v>
      </c>
      <c r="M92" s="5" t="s">
        <v>17</v>
      </c>
      <c r="N92" s="5" t="s">
        <v>17</v>
      </c>
      <c r="O92" s="5" t="s">
        <v>17</v>
      </c>
      <c r="P92" s="5" t="s">
        <v>17</v>
      </c>
      <c r="Q92" s="6">
        <f t="shared" si="30"/>
        <v>12000</v>
      </c>
      <c r="R92" s="6">
        <f t="shared" si="33"/>
        <v>600</v>
      </c>
      <c r="S92" s="6">
        <f t="shared" si="32"/>
        <v>11400</v>
      </c>
    </row>
    <row r="93" spans="3:19" ht="33.75" customHeight="1" x14ac:dyDescent="0.25">
      <c r="C93" s="22">
        <f t="shared" si="34"/>
        <v>83</v>
      </c>
      <c r="D93" s="29" t="s">
        <v>164</v>
      </c>
      <c r="E93" s="5" t="s">
        <v>21</v>
      </c>
      <c r="F93" s="5" t="s">
        <v>147</v>
      </c>
      <c r="G93" s="5" t="s">
        <v>17</v>
      </c>
      <c r="H93" s="6">
        <v>8000</v>
      </c>
      <c r="I93" s="5" t="s">
        <v>17</v>
      </c>
      <c r="J93" s="5" t="s">
        <v>17</v>
      </c>
      <c r="K93" s="5" t="s">
        <v>17</v>
      </c>
      <c r="L93" s="5" t="s">
        <v>17</v>
      </c>
      <c r="M93" s="5" t="s">
        <v>17</v>
      </c>
      <c r="N93" s="5" t="s">
        <v>17</v>
      </c>
      <c r="O93" s="5" t="s">
        <v>17</v>
      </c>
      <c r="P93" s="5" t="s">
        <v>17</v>
      </c>
      <c r="Q93" s="6">
        <f t="shared" si="30"/>
        <v>8000</v>
      </c>
      <c r="R93" s="6">
        <f t="shared" si="33"/>
        <v>400</v>
      </c>
      <c r="S93" s="6">
        <f t="shared" si="32"/>
        <v>7600</v>
      </c>
    </row>
    <row r="94" spans="3:19" ht="33.75" customHeight="1" x14ac:dyDescent="0.25">
      <c r="C94" s="22">
        <f t="shared" si="34"/>
        <v>84</v>
      </c>
      <c r="D94" s="29" t="s">
        <v>165</v>
      </c>
      <c r="E94" s="5" t="s">
        <v>18</v>
      </c>
      <c r="F94" s="5" t="s">
        <v>39</v>
      </c>
      <c r="G94" s="5" t="s">
        <v>17</v>
      </c>
      <c r="H94" s="6">
        <v>13000</v>
      </c>
      <c r="I94" s="5" t="s">
        <v>17</v>
      </c>
      <c r="J94" s="5" t="s">
        <v>17</v>
      </c>
      <c r="K94" s="5" t="s">
        <v>17</v>
      </c>
      <c r="L94" s="5" t="s">
        <v>17</v>
      </c>
      <c r="M94" s="5" t="s">
        <v>17</v>
      </c>
      <c r="N94" s="5" t="s">
        <v>17</v>
      </c>
      <c r="O94" s="5" t="s">
        <v>17</v>
      </c>
      <c r="P94" s="5" t="s">
        <v>17</v>
      </c>
      <c r="Q94" s="6">
        <f t="shared" si="30"/>
        <v>13000</v>
      </c>
      <c r="R94" s="6">
        <f t="shared" si="33"/>
        <v>650</v>
      </c>
      <c r="S94" s="6">
        <f t="shared" si="32"/>
        <v>12350</v>
      </c>
    </row>
    <row r="95" spans="3:19" ht="33.75" customHeight="1" x14ac:dyDescent="0.25">
      <c r="C95" s="22">
        <f t="shared" si="34"/>
        <v>85</v>
      </c>
      <c r="D95" s="29" t="s">
        <v>166</v>
      </c>
      <c r="E95" s="5" t="s">
        <v>21</v>
      </c>
      <c r="F95" s="5" t="s">
        <v>45</v>
      </c>
      <c r="G95" s="5" t="s">
        <v>17</v>
      </c>
      <c r="H95" s="6">
        <v>7000</v>
      </c>
      <c r="I95" s="5" t="s">
        <v>17</v>
      </c>
      <c r="J95" s="5" t="s">
        <v>17</v>
      </c>
      <c r="K95" s="5" t="s">
        <v>17</v>
      </c>
      <c r="L95" s="5" t="s">
        <v>17</v>
      </c>
      <c r="M95" s="5" t="s">
        <v>17</v>
      </c>
      <c r="N95" s="5" t="s">
        <v>17</v>
      </c>
      <c r="O95" s="5" t="s">
        <v>17</v>
      </c>
      <c r="P95" s="5" t="s">
        <v>17</v>
      </c>
      <c r="Q95" s="6">
        <f t="shared" si="30"/>
        <v>7000</v>
      </c>
      <c r="R95" s="6">
        <f t="shared" si="33"/>
        <v>350</v>
      </c>
      <c r="S95" s="6">
        <f t="shared" si="32"/>
        <v>6650</v>
      </c>
    </row>
    <row r="96" spans="3:19" ht="33.75" customHeight="1" x14ac:dyDescent="0.25">
      <c r="C96" s="22">
        <f t="shared" si="34"/>
        <v>86</v>
      </c>
      <c r="D96" s="29" t="s">
        <v>167</v>
      </c>
      <c r="E96" s="5" t="s">
        <v>21</v>
      </c>
      <c r="F96" s="5" t="s">
        <v>132</v>
      </c>
      <c r="G96" s="5" t="s">
        <v>17</v>
      </c>
      <c r="H96" s="6">
        <v>8000</v>
      </c>
      <c r="I96" s="5" t="s">
        <v>17</v>
      </c>
      <c r="J96" s="5" t="s">
        <v>17</v>
      </c>
      <c r="K96" s="5" t="s">
        <v>17</v>
      </c>
      <c r="L96" s="5" t="s">
        <v>17</v>
      </c>
      <c r="M96" s="5" t="s">
        <v>17</v>
      </c>
      <c r="N96" s="5" t="s">
        <v>17</v>
      </c>
      <c r="O96" s="5" t="s">
        <v>17</v>
      </c>
      <c r="P96" s="5" t="s">
        <v>17</v>
      </c>
      <c r="Q96" s="6">
        <f t="shared" si="30"/>
        <v>8000</v>
      </c>
      <c r="R96" s="6">
        <f t="shared" si="33"/>
        <v>400</v>
      </c>
      <c r="S96" s="6">
        <f t="shared" si="32"/>
        <v>7600</v>
      </c>
    </row>
    <row r="97" spans="3:19" ht="33.75" customHeight="1" x14ac:dyDescent="0.25">
      <c r="C97" s="22">
        <f t="shared" si="34"/>
        <v>87</v>
      </c>
      <c r="D97" s="29" t="s">
        <v>168</v>
      </c>
      <c r="E97" s="5" t="s">
        <v>18</v>
      </c>
      <c r="F97" s="5" t="s">
        <v>116</v>
      </c>
      <c r="G97" s="5" t="s">
        <v>17</v>
      </c>
      <c r="H97" s="6">
        <v>13000</v>
      </c>
      <c r="I97" s="5" t="s">
        <v>17</v>
      </c>
      <c r="J97" s="5" t="s">
        <v>17</v>
      </c>
      <c r="K97" s="5" t="s">
        <v>17</v>
      </c>
      <c r="L97" s="5" t="s">
        <v>17</v>
      </c>
      <c r="M97" s="5" t="s">
        <v>17</v>
      </c>
      <c r="N97" s="5" t="s">
        <v>17</v>
      </c>
      <c r="O97" s="5" t="s">
        <v>17</v>
      </c>
      <c r="P97" s="5" t="s">
        <v>17</v>
      </c>
      <c r="Q97" s="6">
        <f t="shared" si="30"/>
        <v>13000</v>
      </c>
      <c r="R97" s="6">
        <f t="shared" si="33"/>
        <v>650</v>
      </c>
      <c r="S97" s="6">
        <f t="shared" si="32"/>
        <v>12350</v>
      </c>
    </row>
  </sheetData>
  <mergeCells count="6">
    <mergeCell ref="C6:S6"/>
    <mergeCell ref="C7:S7"/>
    <mergeCell ref="C8:S8"/>
    <mergeCell ref="C2:S3"/>
    <mergeCell ref="C4:S4"/>
    <mergeCell ref="C5:S5"/>
  </mergeCells>
  <conditionalFormatting sqref="C11:C97">
    <cfRule type="duplicateValues" dxfId="17" priority="1447"/>
  </conditionalFormatting>
  <conditionalFormatting sqref="C98:C1048576 C1:C9 C11">
    <cfRule type="duplicateValues" dxfId="16" priority="58"/>
  </conditionalFormatting>
  <conditionalFormatting sqref="D1:D1048576">
    <cfRule type="duplicateValues" dxfId="15" priority="1441"/>
  </conditionalFormatting>
  <conditionalFormatting sqref="D10">
    <cfRule type="duplicateValues" dxfId="14" priority="1426"/>
    <cfRule type="duplicateValues" dxfId="13" priority="1427"/>
    <cfRule type="duplicateValues" dxfId="12" priority="1428"/>
  </conditionalFormatting>
  <conditionalFormatting sqref="D11">
    <cfRule type="duplicateValues" dxfId="11" priority="1442"/>
  </conditionalFormatting>
  <conditionalFormatting sqref="D11:D97">
    <cfRule type="duplicateValues" dxfId="10" priority="1458"/>
  </conditionalFormatting>
  <conditionalFormatting sqref="D12:D41 D43:D44">
    <cfRule type="duplicateValues" dxfId="9" priority="1429"/>
    <cfRule type="duplicateValues" dxfId="8" priority="1430"/>
    <cfRule type="duplicateValues" dxfId="7" priority="1431"/>
  </conditionalFormatting>
  <conditionalFormatting sqref="D45:D97">
    <cfRule type="duplicateValues" dxfId="6" priority="1456"/>
  </conditionalFormatting>
  <conditionalFormatting sqref="D98:D1048576 D1:D9 D11">
    <cfRule type="duplicateValues" dxfId="5" priority="1435"/>
    <cfRule type="duplicateValues" dxfId="4" priority="1436"/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300" scale="41" fitToHeight="0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21"/>
  <sheetViews>
    <sheetView showGridLines="0" tabSelected="1" zoomScale="85" zoomScaleNormal="85" zoomScaleSheetLayoutView="40" workbookViewId="0">
      <selection activeCell="B6" sqref="B6:R6"/>
    </sheetView>
  </sheetViews>
  <sheetFormatPr baseColWidth="10" defaultRowHeight="15" x14ac:dyDescent="0.25"/>
  <cols>
    <col min="1" max="1" width="6.42578125" customWidth="1"/>
    <col min="2" max="2" width="6.140625" customWidth="1"/>
    <col min="3" max="3" width="23" style="10" customWidth="1"/>
    <col min="4" max="4" width="19.28515625" customWidth="1"/>
    <col min="5" max="5" width="31.7109375" style="4" customWidth="1"/>
    <col min="6" max="6" width="8.140625" customWidth="1"/>
    <col min="7" max="7" width="13.85546875" customWidth="1"/>
    <col min="8" max="8" width="15" customWidth="1"/>
    <col min="9" max="9" width="13.140625" customWidth="1"/>
    <col min="10" max="10" width="10.42578125" customWidth="1"/>
    <col min="11" max="11" width="11.85546875" customWidth="1"/>
    <col min="12" max="12" width="8.85546875" customWidth="1"/>
    <col min="13" max="13" width="13.28515625" bestFit="1" customWidth="1"/>
    <col min="14" max="14" width="9.28515625" bestFit="1" customWidth="1"/>
    <col min="15" max="15" width="13" customWidth="1"/>
    <col min="16" max="16" width="13.85546875" customWidth="1"/>
    <col min="17" max="17" width="11.140625" customWidth="1"/>
    <col min="18" max="18" width="13.7109375" customWidth="1"/>
    <col min="19" max="19" width="4" customWidth="1"/>
  </cols>
  <sheetData>
    <row r="1" spans="2:18" ht="35.25" customHeight="1" x14ac:dyDescent="0.25"/>
    <row r="2" spans="2:18" ht="26.25" customHeight="1" x14ac:dyDescent="0.25">
      <c r="B2" s="38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2:18" ht="13.5" customHeight="1" x14ac:dyDescent="0.25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2:18" s="1" customFormat="1" ht="23.25" x14ac:dyDescent="0.25">
      <c r="B4" s="39" t="s">
        <v>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</row>
    <row r="5" spans="2:18" s="1" customFormat="1" ht="23.25" x14ac:dyDescent="0.35">
      <c r="B5" s="40" t="s">
        <v>2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2:18" s="1" customFormat="1" ht="36.75" customHeight="1" x14ac:dyDescent="0.25">
      <c r="B6" s="35" t="s">
        <v>3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</row>
    <row r="7" spans="2:18" ht="33" customHeight="1" x14ac:dyDescent="0.25">
      <c r="B7" s="36" t="s">
        <v>181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</row>
    <row r="8" spans="2:18" ht="33" customHeight="1" x14ac:dyDescent="0.25">
      <c r="B8" s="37" t="s">
        <v>4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</row>
    <row r="9" spans="2:18" s="18" customFormat="1" ht="51.75" customHeight="1" x14ac:dyDescent="0.2">
      <c r="B9" s="19" t="s">
        <v>5</v>
      </c>
      <c r="C9" s="19" t="s">
        <v>6</v>
      </c>
      <c r="D9" s="19" t="s">
        <v>7</v>
      </c>
      <c r="E9" s="19" t="s">
        <v>8</v>
      </c>
      <c r="F9" s="19" t="s">
        <v>23</v>
      </c>
      <c r="G9" s="19" t="s">
        <v>24</v>
      </c>
      <c r="H9" s="23" t="s">
        <v>22</v>
      </c>
      <c r="I9" s="23" t="s">
        <v>25</v>
      </c>
      <c r="J9" s="23" t="s">
        <v>9</v>
      </c>
      <c r="K9" s="23" t="s">
        <v>10</v>
      </c>
      <c r="L9" s="23" t="s">
        <v>11</v>
      </c>
      <c r="M9" s="23" t="s">
        <v>12</v>
      </c>
      <c r="N9" s="23" t="s">
        <v>26</v>
      </c>
      <c r="O9" s="23" t="s">
        <v>13</v>
      </c>
      <c r="P9" s="19" t="s">
        <v>14</v>
      </c>
      <c r="Q9" s="19" t="s">
        <v>15</v>
      </c>
      <c r="R9" s="19" t="s">
        <v>16</v>
      </c>
    </row>
    <row r="10" spans="2:18" ht="41.25" customHeight="1" x14ac:dyDescent="0.25">
      <c r="B10" s="22">
        <v>1</v>
      </c>
      <c r="C10" s="28" t="s">
        <v>70</v>
      </c>
      <c r="D10" s="5" t="s">
        <v>18</v>
      </c>
      <c r="E10" s="5" t="s">
        <v>120</v>
      </c>
      <c r="F10" s="5" t="s">
        <v>17</v>
      </c>
      <c r="G10" s="6">
        <v>16000</v>
      </c>
      <c r="H10" s="5" t="s">
        <v>17</v>
      </c>
      <c r="I10" s="5" t="s">
        <v>17</v>
      </c>
      <c r="J10" s="5" t="s">
        <v>17</v>
      </c>
      <c r="K10" s="5" t="s">
        <v>17</v>
      </c>
      <c r="L10" s="5" t="s">
        <v>17</v>
      </c>
      <c r="M10" s="5" t="s">
        <v>17</v>
      </c>
      <c r="N10" s="5" t="s">
        <v>17</v>
      </c>
      <c r="O10" s="5" t="s">
        <v>17</v>
      </c>
      <c r="P10" s="6">
        <f t="shared" ref="P10" si="0">G10</f>
        <v>16000</v>
      </c>
      <c r="Q10" s="6">
        <f t="shared" ref="Q10" si="1">P10*0.05</f>
        <v>800</v>
      </c>
      <c r="R10" s="6">
        <f t="shared" ref="R10" si="2">P10-Q10</f>
        <v>15200</v>
      </c>
    </row>
    <row r="11" spans="2:18" ht="41.25" customHeight="1" x14ac:dyDescent="0.25">
      <c r="B11" s="22">
        <v>2</v>
      </c>
      <c r="C11" s="28" t="s">
        <v>134</v>
      </c>
      <c r="D11" s="5" t="s">
        <v>18</v>
      </c>
      <c r="E11" s="5" t="s">
        <v>120</v>
      </c>
      <c r="F11" s="5" t="s">
        <v>17</v>
      </c>
      <c r="G11" s="6">
        <v>13000</v>
      </c>
      <c r="H11" s="5" t="s">
        <v>17</v>
      </c>
      <c r="I11" s="5" t="s">
        <v>17</v>
      </c>
      <c r="J11" s="5" t="s">
        <v>17</v>
      </c>
      <c r="K11" s="5" t="s">
        <v>17</v>
      </c>
      <c r="L11" s="5" t="s">
        <v>17</v>
      </c>
      <c r="M11" s="5" t="s">
        <v>17</v>
      </c>
      <c r="N11" s="5" t="s">
        <v>17</v>
      </c>
      <c r="O11" s="5" t="s">
        <v>17</v>
      </c>
      <c r="P11" s="6">
        <f t="shared" ref="P11" si="3">G11</f>
        <v>13000</v>
      </c>
      <c r="Q11" s="6">
        <f t="shared" ref="Q11" si="4">P11*0.05</f>
        <v>650</v>
      </c>
      <c r="R11" s="6">
        <f t="shared" ref="R11" si="5">P11-Q11</f>
        <v>12350</v>
      </c>
    </row>
    <row r="12" spans="2:18" ht="41.25" customHeight="1" x14ac:dyDescent="0.25">
      <c r="B12" s="22">
        <v>3</v>
      </c>
      <c r="C12" s="28" t="s">
        <v>171</v>
      </c>
      <c r="D12" s="5" t="s">
        <v>18</v>
      </c>
      <c r="E12" s="5" t="s">
        <v>75</v>
      </c>
      <c r="F12" s="5" t="s">
        <v>17</v>
      </c>
      <c r="G12" s="6">
        <v>16875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  <c r="M12" s="5" t="s">
        <v>17</v>
      </c>
      <c r="N12" s="5" t="s">
        <v>17</v>
      </c>
      <c r="O12" s="5" t="s">
        <v>17</v>
      </c>
      <c r="P12" s="6">
        <f t="shared" ref="P12:P18" si="6">G12</f>
        <v>16875</v>
      </c>
      <c r="Q12" s="6">
        <f t="shared" ref="Q12:Q18" si="7">P12*0.05</f>
        <v>843.75</v>
      </c>
      <c r="R12" s="6">
        <f t="shared" ref="R12:R18" si="8">P12-Q12</f>
        <v>16031.25</v>
      </c>
    </row>
    <row r="13" spans="2:18" ht="41.25" customHeight="1" x14ac:dyDescent="0.25">
      <c r="B13" s="22">
        <v>4</v>
      </c>
      <c r="C13" s="28" t="s">
        <v>172</v>
      </c>
      <c r="D13" s="5" t="s">
        <v>18</v>
      </c>
      <c r="E13" s="5" t="s">
        <v>75</v>
      </c>
      <c r="F13" s="5" t="s">
        <v>17</v>
      </c>
      <c r="G13" s="6">
        <v>16875</v>
      </c>
      <c r="H13" s="5" t="s">
        <v>17</v>
      </c>
      <c r="I13" s="5" t="s">
        <v>17</v>
      </c>
      <c r="J13" s="5" t="s">
        <v>17</v>
      </c>
      <c r="K13" s="5" t="s">
        <v>17</v>
      </c>
      <c r="L13" s="5" t="s">
        <v>17</v>
      </c>
      <c r="M13" s="5" t="s">
        <v>17</v>
      </c>
      <c r="N13" s="5" t="s">
        <v>17</v>
      </c>
      <c r="O13" s="5" t="s">
        <v>17</v>
      </c>
      <c r="P13" s="6">
        <f t="shared" si="6"/>
        <v>16875</v>
      </c>
      <c r="Q13" s="6">
        <f t="shared" si="7"/>
        <v>843.75</v>
      </c>
      <c r="R13" s="6">
        <f t="shared" si="8"/>
        <v>16031.25</v>
      </c>
    </row>
    <row r="14" spans="2:18" ht="41.25" customHeight="1" x14ac:dyDescent="0.25">
      <c r="B14" s="22">
        <v>5</v>
      </c>
      <c r="C14" s="28" t="s">
        <v>173</v>
      </c>
      <c r="D14" s="5" t="s">
        <v>18</v>
      </c>
      <c r="E14" s="5" t="s">
        <v>75</v>
      </c>
      <c r="F14" s="5" t="s">
        <v>17</v>
      </c>
      <c r="G14" s="6">
        <v>16875</v>
      </c>
      <c r="H14" s="5" t="s">
        <v>17</v>
      </c>
      <c r="I14" s="5" t="s">
        <v>17</v>
      </c>
      <c r="J14" s="5" t="s">
        <v>17</v>
      </c>
      <c r="K14" s="5" t="s">
        <v>17</v>
      </c>
      <c r="L14" s="5" t="s">
        <v>17</v>
      </c>
      <c r="M14" s="5" t="s">
        <v>17</v>
      </c>
      <c r="N14" s="5" t="s">
        <v>17</v>
      </c>
      <c r="O14" s="5" t="s">
        <v>17</v>
      </c>
      <c r="P14" s="6">
        <f t="shared" si="6"/>
        <v>16875</v>
      </c>
      <c r="Q14" s="6">
        <f t="shared" si="7"/>
        <v>843.75</v>
      </c>
      <c r="R14" s="6">
        <f t="shared" si="8"/>
        <v>16031.25</v>
      </c>
    </row>
    <row r="15" spans="2:18" ht="41.25" customHeight="1" x14ac:dyDescent="0.25">
      <c r="B15" s="22">
        <v>6</v>
      </c>
      <c r="C15" s="28" t="s">
        <v>174</v>
      </c>
      <c r="D15" s="5" t="s">
        <v>18</v>
      </c>
      <c r="E15" s="5" t="s">
        <v>58</v>
      </c>
      <c r="F15" s="5" t="s">
        <v>17</v>
      </c>
      <c r="G15" s="6">
        <v>13750</v>
      </c>
      <c r="H15" s="5" t="s">
        <v>17</v>
      </c>
      <c r="I15" s="5" t="s">
        <v>17</v>
      </c>
      <c r="J15" s="5" t="s">
        <v>17</v>
      </c>
      <c r="K15" s="5" t="s">
        <v>17</v>
      </c>
      <c r="L15" s="5" t="s">
        <v>17</v>
      </c>
      <c r="M15" s="5" t="s">
        <v>17</v>
      </c>
      <c r="N15" s="5" t="s">
        <v>17</v>
      </c>
      <c r="O15" s="5" t="s">
        <v>17</v>
      </c>
      <c r="P15" s="6">
        <f t="shared" si="6"/>
        <v>13750</v>
      </c>
      <c r="Q15" s="6">
        <f t="shared" si="7"/>
        <v>687.5</v>
      </c>
      <c r="R15" s="6">
        <f t="shared" si="8"/>
        <v>13062.5</v>
      </c>
    </row>
    <row r="16" spans="2:18" ht="41.25" customHeight="1" x14ac:dyDescent="0.25">
      <c r="B16" s="22">
        <v>7</v>
      </c>
      <c r="C16" s="28" t="s">
        <v>175</v>
      </c>
      <c r="D16" s="5" t="s">
        <v>21</v>
      </c>
      <c r="E16" s="5" t="s">
        <v>147</v>
      </c>
      <c r="F16" s="5" t="s">
        <v>17</v>
      </c>
      <c r="G16" s="6">
        <v>6000</v>
      </c>
      <c r="H16" s="5" t="s">
        <v>17</v>
      </c>
      <c r="I16" s="5" t="s">
        <v>17</v>
      </c>
      <c r="J16" s="5" t="s">
        <v>17</v>
      </c>
      <c r="K16" s="5" t="s">
        <v>17</v>
      </c>
      <c r="L16" s="5" t="s">
        <v>17</v>
      </c>
      <c r="M16" s="5" t="s">
        <v>17</v>
      </c>
      <c r="N16" s="5" t="s">
        <v>17</v>
      </c>
      <c r="O16" s="5" t="s">
        <v>17</v>
      </c>
      <c r="P16" s="6">
        <f t="shared" si="6"/>
        <v>6000</v>
      </c>
      <c r="Q16" s="6">
        <f t="shared" si="7"/>
        <v>300</v>
      </c>
      <c r="R16" s="6">
        <f t="shared" si="8"/>
        <v>5700</v>
      </c>
    </row>
    <row r="17" spans="2:18" ht="41.25" customHeight="1" x14ac:dyDescent="0.25">
      <c r="B17" s="22">
        <v>8</v>
      </c>
      <c r="C17" s="28" t="s">
        <v>176</v>
      </c>
      <c r="D17" s="5" t="s">
        <v>21</v>
      </c>
      <c r="E17" s="5" t="s">
        <v>147</v>
      </c>
      <c r="F17" s="5" t="s">
        <v>17</v>
      </c>
      <c r="G17" s="6">
        <v>6000</v>
      </c>
      <c r="H17" s="5" t="s">
        <v>17</v>
      </c>
      <c r="I17" s="5" t="s">
        <v>17</v>
      </c>
      <c r="J17" s="5" t="s">
        <v>17</v>
      </c>
      <c r="K17" s="5" t="s">
        <v>17</v>
      </c>
      <c r="L17" s="5" t="s">
        <v>17</v>
      </c>
      <c r="M17" s="5" t="s">
        <v>17</v>
      </c>
      <c r="N17" s="5" t="s">
        <v>17</v>
      </c>
      <c r="O17" s="5" t="s">
        <v>17</v>
      </c>
      <c r="P17" s="6">
        <f t="shared" si="6"/>
        <v>6000</v>
      </c>
      <c r="Q17" s="6">
        <f t="shared" si="7"/>
        <v>300</v>
      </c>
      <c r="R17" s="6">
        <f t="shared" si="8"/>
        <v>5700</v>
      </c>
    </row>
    <row r="18" spans="2:18" ht="41.25" customHeight="1" x14ac:dyDescent="0.25">
      <c r="B18" s="22">
        <v>9</v>
      </c>
      <c r="C18" s="28" t="s">
        <v>177</v>
      </c>
      <c r="D18" s="5" t="s">
        <v>21</v>
      </c>
      <c r="E18" s="5" t="s">
        <v>147</v>
      </c>
      <c r="F18" s="5" t="s">
        <v>17</v>
      </c>
      <c r="G18" s="6">
        <v>6000</v>
      </c>
      <c r="H18" s="5" t="s">
        <v>17</v>
      </c>
      <c r="I18" s="5" t="s">
        <v>17</v>
      </c>
      <c r="J18" s="5" t="s">
        <v>17</v>
      </c>
      <c r="K18" s="5" t="s">
        <v>17</v>
      </c>
      <c r="L18" s="5" t="s">
        <v>17</v>
      </c>
      <c r="M18" s="5" t="s">
        <v>17</v>
      </c>
      <c r="N18" s="5" t="s">
        <v>17</v>
      </c>
      <c r="O18" s="5" t="s">
        <v>17</v>
      </c>
      <c r="P18" s="6">
        <f t="shared" si="6"/>
        <v>6000</v>
      </c>
      <c r="Q18" s="6">
        <f t="shared" si="7"/>
        <v>300</v>
      </c>
      <c r="R18" s="6">
        <f t="shared" si="8"/>
        <v>5700</v>
      </c>
    </row>
    <row r="19" spans="2:18" ht="41.25" customHeight="1" x14ac:dyDescent="0.25">
      <c r="B19" s="22">
        <v>10</v>
      </c>
      <c r="C19" s="28" t="s">
        <v>178</v>
      </c>
      <c r="D19" s="5" t="s">
        <v>21</v>
      </c>
      <c r="E19" s="5" t="s">
        <v>147</v>
      </c>
      <c r="F19" s="5" t="s">
        <v>17</v>
      </c>
      <c r="G19" s="6">
        <v>6000</v>
      </c>
      <c r="H19" s="5" t="s">
        <v>17</v>
      </c>
      <c r="I19" s="5" t="s">
        <v>17</v>
      </c>
      <c r="J19" s="5" t="s">
        <v>17</v>
      </c>
      <c r="K19" s="5" t="s">
        <v>17</v>
      </c>
      <c r="L19" s="5" t="s">
        <v>17</v>
      </c>
      <c r="M19" s="5" t="s">
        <v>17</v>
      </c>
      <c r="N19" s="5" t="s">
        <v>17</v>
      </c>
      <c r="O19" s="5" t="s">
        <v>17</v>
      </c>
      <c r="P19" s="6">
        <f t="shared" ref="P19:P21" si="9">G19</f>
        <v>6000</v>
      </c>
      <c r="Q19" s="6">
        <f t="shared" ref="Q19:Q21" si="10">P19*0.05</f>
        <v>300</v>
      </c>
      <c r="R19" s="6">
        <f t="shared" ref="R19:R21" si="11">P19-Q19</f>
        <v>5700</v>
      </c>
    </row>
    <row r="20" spans="2:18" ht="41.25" customHeight="1" x14ac:dyDescent="0.25">
      <c r="B20" s="22">
        <v>11</v>
      </c>
      <c r="C20" s="28" t="s">
        <v>179</v>
      </c>
      <c r="D20" s="5" t="s">
        <v>18</v>
      </c>
      <c r="E20" s="5" t="s">
        <v>58</v>
      </c>
      <c r="F20" s="5" t="s">
        <v>17</v>
      </c>
      <c r="G20" s="6">
        <v>16000</v>
      </c>
      <c r="H20" s="5" t="s">
        <v>17</v>
      </c>
      <c r="I20" s="5" t="s">
        <v>17</v>
      </c>
      <c r="J20" s="5" t="s">
        <v>17</v>
      </c>
      <c r="K20" s="5" t="s">
        <v>17</v>
      </c>
      <c r="L20" s="5" t="s">
        <v>17</v>
      </c>
      <c r="M20" s="5" t="s">
        <v>17</v>
      </c>
      <c r="N20" s="5" t="s">
        <v>17</v>
      </c>
      <c r="O20" s="5" t="s">
        <v>17</v>
      </c>
      <c r="P20" s="6">
        <f t="shared" si="9"/>
        <v>16000</v>
      </c>
      <c r="Q20" s="6">
        <f t="shared" si="10"/>
        <v>800</v>
      </c>
      <c r="R20" s="6">
        <f t="shared" si="11"/>
        <v>15200</v>
      </c>
    </row>
    <row r="21" spans="2:18" ht="41.25" customHeight="1" x14ac:dyDescent="0.25">
      <c r="B21" s="22">
        <v>12</v>
      </c>
      <c r="C21" s="28" t="s">
        <v>180</v>
      </c>
      <c r="D21" s="5" t="s">
        <v>21</v>
      </c>
      <c r="E21" s="5" t="s">
        <v>156</v>
      </c>
      <c r="F21" s="5" t="s">
        <v>17</v>
      </c>
      <c r="G21" s="6">
        <v>8000</v>
      </c>
      <c r="H21" s="5" t="s">
        <v>17</v>
      </c>
      <c r="I21" s="5" t="s">
        <v>17</v>
      </c>
      <c r="J21" s="5" t="s">
        <v>17</v>
      </c>
      <c r="K21" s="5" t="s">
        <v>17</v>
      </c>
      <c r="L21" s="5" t="s">
        <v>17</v>
      </c>
      <c r="M21" s="5" t="s">
        <v>17</v>
      </c>
      <c r="N21" s="5" t="s">
        <v>17</v>
      </c>
      <c r="O21" s="5" t="s">
        <v>17</v>
      </c>
      <c r="P21" s="6">
        <f t="shared" si="9"/>
        <v>8000</v>
      </c>
      <c r="Q21" s="6">
        <f t="shared" si="10"/>
        <v>400</v>
      </c>
      <c r="R21" s="6">
        <f t="shared" si="11"/>
        <v>7600</v>
      </c>
    </row>
  </sheetData>
  <mergeCells count="6">
    <mergeCell ref="B8:R8"/>
    <mergeCell ref="B2:R3"/>
    <mergeCell ref="B4:R4"/>
    <mergeCell ref="B5:R5"/>
    <mergeCell ref="B6:R6"/>
    <mergeCell ref="B7:R7"/>
  </mergeCells>
  <conditionalFormatting sqref="C1:C1048576">
    <cfRule type="duplicateValues" dxfId="3" priority="13"/>
  </conditionalFormatting>
  <conditionalFormatting sqref="C22:C1048576 C1:C8">
    <cfRule type="duplicateValues" dxfId="2" priority="1336"/>
  </conditionalFormatting>
  <conditionalFormatting sqref="C22:C1048576 C1:C9">
    <cfRule type="duplicateValues" dxfId="1" priority="1341"/>
  </conditionalFormatting>
  <conditionalFormatting sqref="C22:C1048576">
    <cfRule type="duplicateValues" dxfId="0" priority="1338"/>
  </conditionalFormatting>
  <printOptions horizontalCentered="1" verticalCentered="1"/>
  <pageMargins left="0.25" right="0.25" top="0.75" bottom="0.75" header="0.3" footer="0.3"/>
  <pageSetup paperSize="300" scale="29" fitToWidth="0" fitToHeight="0" orientation="portrait" horizontalDpi="1200" verticalDpi="12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10-4 (021)</vt:lpstr>
      <vt:lpstr>10-4 (22)</vt:lpstr>
      <vt:lpstr>10-4 (029)</vt:lpstr>
      <vt:lpstr>10-4 (Sub_18)</vt:lpstr>
      <vt:lpstr>'10-4 (021)'!Área_de_impresión</vt:lpstr>
      <vt:lpstr>'10-4 (029)'!Área_de_impresión</vt:lpstr>
      <vt:lpstr>'10-4 (22)'!Área_de_impresión</vt:lpstr>
      <vt:lpstr>'10-4 (Sub_18)'!Área_de_impresión</vt:lpstr>
      <vt:lpstr>'10-4 (029)'!Títulos_a_imprimir</vt:lpstr>
      <vt:lpstr>'10-4 (Sub_18)'!Títulos_a_imprimir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Hernandez</dc:creator>
  <cp:lastModifiedBy>UDE VIPO</cp:lastModifiedBy>
  <cp:lastPrinted>2026-10-02T20:43:24Z</cp:lastPrinted>
  <dcterms:created xsi:type="dcterms:W3CDTF">2019-10-02T21:20:13Z</dcterms:created>
  <dcterms:modified xsi:type="dcterms:W3CDTF">2026-10-02T20:43:38Z</dcterms:modified>
</cp:coreProperties>
</file>